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255" windowWidth="16605" windowHeight="12330"/>
  </bookViews>
  <sheets>
    <sheet name="приложение" sheetId="3" r:id="rId1"/>
    <sheet name="приложение 1" sheetId="4" r:id="rId2"/>
    <sheet name="приложение 2" sheetId="5" r:id="rId3"/>
    <sheet name="приложение 5" sheetId="8" r:id="rId4"/>
  </sheets>
  <externalReferences>
    <externalReference r:id="rId5"/>
    <externalReference r:id="rId6"/>
    <externalReference r:id="rId7"/>
    <externalReference r:id="rId8"/>
  </externalReferences>
  <definedNames>
    <definedName name="_xlnm.Print_Titles" localSheetId="2">'приложение 2'!$8:$10</definedName>
    <definedName name="_xlnm.Print_Titles" localSheetId="3">'приложение 5'!$10:$14</definedName>
  </definedNames>
  <calcPr calcId="145621"/>
</workbook>
</file>

<file path=xl/calcChain.xml><?xml version="1.0" encoding="utf-8"?>
<calcChain xmlns="http://schemas.openxmlformats.org/spreadsheetml/2006/main">
  <c r="BF14" i="5" l="1"/>
  <c r="DI52" i="8"/>
  <c r="CX52" i="8"/>
  <c r="DI50" i="8"/>
  <c r="CX50" i="8"/>
  <c r="DI49" i="8"/>
  <c r="CX49" i="8"/>
  <c r="CX77" i="5"/>
  <c r="CX58" i="5"/>
  <c r="BF58" i="5"/>
  <c r="CX56" i="5"/>
  <c r="BF56" i="5"/>
  <c r="BF55" i="5"/>
  <c r="CX51" i="5"/>
  <c r="BF51" i="5"/>
  <c r="BF48" i="5"/>
  <c r="CX32" i="5"/>
  <c r="CX55" i="5" l="1"/>
  <c r="CB58" i="5"/>
  <c r="CB56" i="5"/>
  <c r="CB55" i="5"/>
  <c r="CB51" i="5"/>
  <c r="CX69" i="5"/>
  <c r="BF13" i="5"/>
  <c r="BF32" i="5"/>
  <c r="CB77" i="5" l="1"/>
  <c r="CB57" i="5" l="1"/>
  <c r="BF77" i="5"/>
  <c r="BF57" i="5" l="1"/>
  <c r="CX57" i="5" l="1"/>
  <c r="CB48" i="5" l="1"/>
  <c r="CB13" i="5" s="1"/>
  <c r="CB14" i="5" s="1"/>
  <c r="CX48" i="5" l="1"/>
  <c r="CX13" i="5" s="1"/>
  <c r="CX14" i="5" s="1"/>
</calcChain>
</file>

<file path=xl/sharedStrings.xml><?xml version="1.0" encoding="utf-8"?>
<sst xmlns="http://schemas.openxmlformats.org/spreadsheetml/2006/main" count="351" uniqueCount="260">
  <si>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</si>
  <si>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</si>
  <si>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</si>
  <si>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</si>
  <si>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</si>
  <si>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</si>
  <si>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</si>
  <si>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</si>
  <si>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</si>
  <si>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</si>
  <si>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</si>
  <si>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</si>
  <si>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</si>
  <si>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</si>
  <si>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</si>
  <si>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</si>
  <si>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</si>
  <si>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</si>
  <si>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</si>
  <si>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</si>
  <si>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</si>
  <si>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</si>
  <si>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</si>
  <si>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</si>
  <si>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</si>
  <si>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</si>
  <si>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</si>
  <si>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</si>
  <si>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</si>
  <si>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</si>
  <si>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</si>
  <si>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</si>
  <si>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</si>
  <si>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</si>
  <si>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</si>
  <si>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</si>
  <si>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</si>
  <si>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</si>
  <si>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</si>
  <si>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</si>
  <si>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</si>
  <si>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</si>
  <si>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</si>
  <si>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</si>
  <si>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</si>
  <si>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</si>
  <si>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</si>
  <si>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</si>
  <si>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</si>
  <si>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</si>
  <si>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</si>
  <si>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</si>
  <si>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</si>
  <si>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</si>
  <si>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</si>
  <si>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</si>
  <si>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</si>
  <si>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</si>
  <si>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</si>
  <si>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</si>
  <si>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</si>
  <si>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</si>
  <si>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</si>
  <si>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</si>
  <si>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</si>
  <si>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</si>
  <si>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</si>
  <si>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</si>
  <si>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</si>
  <si>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</si>
  <si>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</si>
  <si>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</si>
  <si>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</si>
  <si>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</si>
  <si>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</si>
  <si>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</si>
  <si>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</si>
  <si>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</si>
  <si>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</si>
  <si>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</si>
  <si>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</si>
  <si>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</si>
  <si>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</si>
  <si>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</si>
  <si>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</si>
  <si>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</si>
  <si>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</si>
  <si>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</si>
  <si>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</si>
  <si>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</si>
  <si>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</si>
  <si>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</si>
  <si>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</si>
  <si>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</si>
  <si>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</si>
  <si>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</si>
  <si>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</si>
  <si>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</si>
  <si>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</si>
  <si>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</si>
  <si>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</si>
  <si>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</si>
  <si>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</si>
  <si>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</si>
  <si>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</si>
  <si>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</si>
  <si>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</si>
  <si>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</si>
  <si>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</si>
  <si>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</si>
  <si>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</si>
  <si>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</si>
  <si>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</si>
  <si>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</si>
  <si>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</si>
  <si>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</si>
  <si>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</si>
  <si>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</si>
  <si>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</si>
  <si>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</si>
  <si>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</si>
  <si>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</si>
  <si>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</si>
  <si>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</si>
  <si>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</si>
  <si>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</si>
  <si>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</si>
  <si>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</si>
  <si>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</si>
  <si>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</si>
  <si>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</si>
  <si>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</si>
  <si>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</si>
  <si>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</si>
  <si>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</si>
  <si>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</si>
  <si>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</si>
  <si>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</si>
  <si>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</si>
  <si>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</si>
  <si>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</si>
  <si>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</si>
  <si>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</si>
  <si>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</si>
  <si>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</si>
  <si>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</si>
  <si>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</si>
  <si>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</si>
  <si>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</si>
  <si>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</si>
  <si>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</si>
  <si>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</si>
  <si>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</si>
  <si>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</si>
  <si>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</si>
  <si>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</si>
  <si>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</si>
  <si>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</si>
  <si>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</si>
  <si>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</si>
  <si>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</si>
  <si>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</si>
  <si>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</si>
  <si>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</si>
  <si>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</si>
  <si>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</si>
  <si>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</si>
  <si>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</si>
  <si>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</si>
  <si>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</si>
  <si>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</si>
  <si>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</si>
  <si>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</si>
  <si>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</si>
  <si>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</si>
  <si>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</si>
  <si>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</si>
  <si>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</si>
  <si>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</si>
  <si>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</si>
  <si>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</si>
  <si>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</si>
  <si>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</si>
  <si>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</si>
  <si>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</si>
  <si>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</si>
  <si>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</si>
  <si>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</si>
  <si>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</si>
  <si>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</si>
  <si>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</si>
  <si>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</si>
  <si>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</si>
  <si>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</si>
  <si>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</si>
  <si>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</si>
  <si>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</si>
  <si>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</si>
  <si>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</si>
  <si>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</si>
  <si>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</si>
  <si>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</si>
  <si>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</si>
  <si>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</si>
  <si>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</si>
  <si>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</si>
  <si>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</si>
  <si>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</si>
  <si>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</si>
  <si>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</si>
  <si>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</si>
  <si>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</si>
  <si>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</si>
  <si>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</si>
  <si>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</si>
  <si>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</si>
  <si>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</si>
  <si>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</si>
  <si>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</si>
  <si>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</si>
  <si>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</si>
  <si>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</si>
  <si>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</si>
  <si>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</si>
  <si>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</si>
  <si>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</si>
  <si>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</si>
  <si>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</si>
  <si>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</si>
  <si>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</si>
  <si>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</si>
  <si>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</si>
  <si>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</si>
  <si>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</si>
  <si>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</si>
  <si>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</si>
  <si>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</si>
  <si>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</si>
  <si>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</si>
  <si>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</si>
  <si>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</si>
  <si>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</si>
  <si>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ции потерь электрической энергии»</t>
  </si>
  <si>
    <t>Для генерирующих объектов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</si>
  <si>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</si>
  <si>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</si>
  <si>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644021, город Омск, Б.Хмельницкого ул., д.226</t>
  </si>
  <si>
    <t>8-(3812)-39-72-24</t>
  </si>
  <si>
    <t xml:space="preserve"> -</t>
  </si>
  <si>
    <t xml:space="preserve"> Показатели</t>
  </si>
  <si>
    <t>«Производственное объединение «Полет»  - филиал акционерного общества «Государственный космический научно-производственный центр им. М. В. Хруничева»</t>
  </si>
  <si>
    <t>"ПО "Полет" - филиал АО "ГКНПЦ им. М.В. Хруничева"</t>
  </si>
  <si>
    <t>«ПО «Полет» - филиал «АО ГКНПЦ им. М.В. Хруничева»</t>
  </si>
  <si>
    <t>«Производственное объединение «Полет»  - филиал акционенрного общества «Государственный космический научно-производственный центр им. М. В. Хруничева»</t>
  </si>
  <si>
    <t>7730239877</t>
  </si>
  <si>
    <t>550643001</t>
  </si>
  <si>
    <t>8-(3812)-39-74-43</t>
  </si>
  <si>
    <t>главный энергетик Буравлев Евгений Николаевич</t>
  </si>
  <si>
    <r>
      <t xml:space="preserve"> oge.polet@khrunichev.ru;</t>
    </r>
    <r>
      <rPr>
        <sz val="10"/>
        <color theme="10"/>
        <rFont val="Arial Cyr"/>
        <charset val="204"/>
      </rPr>
      <t xml:space="preserve">    </t>
    </r>
    <r>
      <rPr>
        <u/>
        <sz val="10"/>
        <color theme="10"/>
        <rFont val="Arial Cyr"/>
        <charset val="204"/>
      </rPr>
      <t xml:space="preserve"> info.polet@khrunichev.ru</t>
    </r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</si>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</sst>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0" xfId="1" applyAlignment="1" applyProtection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2" fontId="1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2" fontId="1" fillId="0" borderId="9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69;&#1050;%20&#1085;&#1072;%202021\&#1092;&#1072;&#1082;&#1090;%202019%20&#1087;&#1083;&#1072;&#1085;%202021%20&#1101;&#1083;\&#1058;&#1072;&#1073;&#1083;&#1080;&#1094;&#1099;%20&#1087;&#1086;%20&#1087;&#1077;&#1088;&#1077;&#1076;&#1072;&#1095;&#1077;%20&#1101;&#1083;&#1077;&#1082;&#1090;&#1088;&#1080;&#1095;&#1077;&#1089;&#1082;&#1086;&#1081;%20&#1101;&#1085;&#1077;&#1088;&#1075;&#1080;&#1080;%202019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87;&#1086;%20&#1087;&#1077;&#1088;&#1077;&#1076;&#1072;&#1095;&#1077;%20&#1101;&#1083;&#1077;&#1082;&#1090;&#1088;&#1080;&#1095;&#1077;&#1089;&#1082;&#1086;&#1081;%20&#1101;&#1085;&#1077;&#1088;&#1075;&#1080;&#1080;%202019-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72;%20&#1088;&#1072;&#1089;&#1093;&#1086;&#1076;&#1086;&#1074;%202019-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69;&#1050;%20&#1085;&#1072;%202021\&#1092;&#1072;&#1082;&#1090;%202019%20&#1087;&#1083;&#1072;&#1085;%202021%20&#1101;&#1083;\&#1090;&#1072;&#1073;&#1083;&#1080;&#1094;&#1072;%20&#1088;&#1072;&#1089;&#1093;&#1086;&#1076;&#1086;&#1074;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П 1.3"/>
      <sheetName val="П 1.4"/>
      <sheetName val="П 1.5"/>
      <sheetName val="П 1.6"/>
      <sheetName val="чис-ль р-чих"/>
      <sheetName val="1.15"/>
      <sheetName val="1.16"/>
      <sheetName val="1.17"/>
      <sheetName val="1.17.1"/>
      <sheetName val="1.20"/>
      <sheetName val="1.18.2"/>
      <sheetName val="1.20.3"/>
      <sheetName val="1.21.3"/>
      <sheetName val="1.24"/>
      <sheetName val="1.25"/>
      <sheetName val="1.27"/>
      <sheetName val="2.1"/>
      <sheetName val="2.2"/>
      <sheetName val="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30103.29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D22">
            <v>98.879000000000005</v>
          </cell>
        </row>
      </sheetData>
      <sheetData sheetId="16">
        <row r="10">
          <cell r="N10">
            <v>110077.18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П 1.3"/>
      <sheetName val="П 1.4"/>
      <sheetName val="П 1.5"/>
      <sheetName val="П 1.6"/>
      <sheetName val="чис-ль р-чих"/>
      <sheetName val="1.15"/>
      <sheetName val="1.16"/>
      <sheetName val="1.17"/>
      <sheetName val="1.17.1"/>
      <sheetName val="1.20"/>
      <sheetName val="1.18.2"/>
      <sheetName val="1.20.3"/>
      <sheetName val="1.21.3"/>
      <sheetName val="1.24"/>
      <sheetName val="1.25"/>
      <sheetName val="1.27"/>
      <sheetName val="2.1"/>
      <sheetName val="2.2"/>
      <sheetName val="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30094.01</v>
          </cell>
          <cell r="D25">
            <v>14980.24</v>
          </cell>
          <cell r="E25">
            <v>32919.21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F22">
            <v>104.88500000000001</v>
          </cell>
        </row>
      </sheetData>
      <sheetData sheetId="16">
        <row r="10">
          <cell r="N10">
            <v>120048.5</v>
          </cell>
        </row>
        <row r="11">
          <cell r="N11">
            <v>187.41</v>
          </cell>
        </row>
        <row r="15">
          <cell r="N15">
            <v>493.01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Табл. расходов"/>
      <sheetName val="2014"/>
      <sheetName val="2014 испр"/>
      <sheetName val="2015"/>
      <sheetName val="Лист4"/>
      <sheetName val="15-19"/>
      <sheetName val="16-20"/>
      <sheetName val="Лист3"/>
      <sheetName val="факт17 и план на 19г"/>
      <sheetName val="рэк 2020"/>
      <sheetName val="рэк 2021"/>
      <sheetName val="пл-факт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E22">
            <v>296.55</v>
          </cell>
          <cell r="H22">
            <v>614.88061824604017</v>
          </cell>
        </row>
        <row r="39">
          <cell r="E39">
            <v>14.01</v>
          </cell>
        </row>
        <row r="42">
          <cell r="E42">
            <v>22877.17</v>
          </cell>
          <cell r="H42">
            <v>53499.243848006416</v>
          </cell>
        </row>
        <row r="54">
          <cell r="E54">
            <v>1534.22</v>
          </cell>
        </row>
        <row r="55">
          <cell r="E55">
            <v>3274.89</v>
          </cell>
          <cell r="H55">
            <v>8735.7743750000009</v>
          </cell>
        </row>
      </sheetData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Табл. расходов"/>
      <sheetName val="2014"/>
      <sheetName val="2014 испр"/>
      <sheetName val="2015"/>
      <sheetName val="Лист4"/>
      <sheetName val="15-19"/>
      <sheetName val="16-20"/>
      <sheetName val="Лист3"/>
      <sheetName val="факт17 и план на 19г"/>
      <sheetName val="рэк 2020"/>
      <sheetName val="рэк 2021"/>
      <sheetName val="пл-факт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E22">
            <v>582.78</v>
          </cell>
        </row>
      </sheetData>
      <sheetData sheetId="12">
        <row r="22">
          <cell r="G22">
            <v>580.59976009752052</v>
          </cell>
        </row>
        <row r="23">
          <cell r="E23">
            <v>10330.89</v>
          </cell>
          <cell r="G23">
            <v>8551.3408031703384</v>
          </cell>
          <cell r="H23">
            <v>27514.25</v>
          </cell>
        </row>
        <row r="42">
          <cell r="G42">
            <v>17163.350563267857</v>
          </cell>
        </row>
        <row r="55">
          <cell r="G55">
            <v>2710.7750346049975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erbakova.la@khrunichev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S18"/>
  <sheetViews>
    <sheetView tabSelected="1" topLeftCell="A4" workbookViewId="0">
      <selection activeCell="BC23" sqref="BC23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0</v>
      </c>
    </row>
    <row r="2" spans="1:123" s="2" customFormat="1" ht="11.25" x14ac:dyDescent="0.2">
      <c r="DS2" s="3" t="s">
        <v>1</v>
      </c>
    </row>
    <row r="3" spans="1:123" s="2" customFormat="1" ht="11.25" x14ac:dyDescent="0.2">
      <c r="DS3" s="3" t="s">
        <v>2</v>
      </c>
    </row>
    <row r="4" spans="1:123" s="2" customFormat="1" ht="11.25" x14ac:dyDescent="0.2">
      <c r="DS4" s="3" t="s">
        <v>3</v>
      </c>
    </row>
    <row r="10" spans="1:123" s="4" customFormat="1" ht="18.75" x14ac:dyDescent="0.3">
      <c r="A10" s="19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s="4" customFormat="1" ht="18.75" x14ac:dyDescent="0.3">
      <c r="A11" s="19" t="s">
        <v>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s="4" customFormat="1" ht="18.75" x14ac:dyDescent="0.3">
      <c r="BI12" s="7" t="s">
        <v>6</v>
      </c>
      <c r="BK12" s="20" t="s">
        <v>259</v>
      </c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D12" s="5" t="s">
        <v>8</v>
      </c>
    </row>
    <row r="13" spans="1:123" s="6" customFormat="1" ht="10.5" x14ac:dyDescent="0.2">
      <c r="BK13" s="17" t="s">
        <v>7</v>
      </c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6" spans="1:123" ht="54" customHeight="1" x14ac:dyDescent="0.25">
      <c r="S16" s="16" t="s">
        <v>250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 x14ac:dyDescent="0.2">
      <c r="S17" s="17" t="s">
        <v>9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9:105" x14ac:dyDescent="0.25">
      <c r="S18" s="18" t="s">
        <v>251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zoomScale="110" zoomScaleNormal="110" workbookViewId="0">
      <selection activeCell="BA13" sqref="BA13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10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6" spans="1:124" s="10" customFormat="1" ht="18.75" x14ac:dyDescent="0.3">
      <c r="A6" s="25" t="s">
        <v>13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</row>
    <row r="10" spans="1:124" ht="30.6" customHeight="1" x14ac:dyDescent="0.25">
      <c r="A10" s="11" t="s">
        <v>14</v>
      </c>
      <c r="U10" s="26" t="s">
        <v>253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</row>
    <row r="12" spans="1:124" x14ac:dyDescent="0.25">
      <c r="A12" s="11" t="s">
        <v>15</v>
      </c>
      <c r="Z12" s="27" t="s">
        <v>252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4" spans="1:124" x14ac:dyDescent="0.25">
      <c r="A14" s="11" t="s">
        <v>16</v>
      </c>
      <c r="R14" s="27" t="s">
        <v>246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</row>
    <row r="16" spans="1:124" x14ac:dyDescent="0.25">
      <c r="A16" s="11" t="s">
        <v>17</v>
      </c>
      <c r="R16" s="27" t="s">
        <v>246</v>
      </c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8" spans="1:123" x14ac:dyDescent="0.25">
      <c r="A18" s="11" t="s">
        <v>18</v>
      </c>
      <c r="F18" s="21" t="s">
        <v>254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19</v>
      </c>
      <c r="F20" s="21" t="s">
        <v>255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20</v>
      </c>
      <c r="T22" s="22" t="s">
        <v>257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</row>
    <row r="24" spans="1:123" x14ac:dyDescent="0.25">
      <c r="A24" s="11" t="s">
        <v>21</v>
      </c>
      <c r="X24" s="24" t="s">
        <v>258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22</v>
      </c>
      <c r="T26" s="23" t="s">
        <v>247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23</v>
      </c>
      <c r="F28" s="21" t="s">
        <v>256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A6:DS6"/>
    <mergeCell ref="U10:DS10"/>
    <mergeCell ref="Z12:DS12"/>
    <mergeCell ref="R14:DS14"/>
    <mergeCell ref="R16:DS16"/>
    <mergeCell ref="F18:AF18"/>
    <mergeCell ref="T22:DS22"/>
    <mergeCell ref="F28:AC28"/>
    <mergeCell ref="T26:BD26"/>
    <mergeCell ref="X24:BR24"/>
    <mergeCell ref="F20:AF20"/>
  </mergeCells>
  <hyperlinks>
    <hyperlink ref="X24" r:id="rId1" display="scherbakova.la@khrunichev.ru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opLeftCell="A10" zoomScale="80" zoomScaleNormal="80" workbookViewId="0">
      <selection activeCell="BF14" sqref="BF14:CA14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24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5" spans="1:124" s="10" customFormat="1" ht="18.75" x14ac:dyDescent="0.3">
      <c r="A5" s="25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</row>
    <row r="6" spans="1:124" ht="18.75" x14ac:dyDescent="0.3">
      <c r="A6" s="25" t="s">
        <v>240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</row>
    <row r="8" spans="1:124" x14ac:dyDescent="0.25">
      <c r="A8" s="46" t="s">
        <v>26</v>
      </c>
      <c r="B8" s="47"/>
      <c r="C8" s="47"/>
      <c r="D8" s="47"/>
      <c r="E8" s="47"/>
      <c r="F8" s="47"/>
      <c r="G8" s="47"/>
      <c r="H8" s="48"/>
      <c r="I8" s="46" t="s">
        <v>28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8"/>
      <c r="AP8" s="46" t="s">
        <v>29</v>
      </c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8"/>
      <c r="BF8" s="46" t="s">
        <v>31</v>
      </c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8"/>
      <c r="CB8" s="46" t="s">
        <v>37</v>
      </c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8"/>
      <c r="CX8" s="46" t="s">
        <v>34</v>
      </c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8"/>
    </row>
    <row r="9" spans="1:124" x14ac:dyDescent="0.25">
      <c r="A9" s="42" t="s">
        <v>27</v>
      </c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4"/>
      <c r="AP9" s="42" t="s">
        <v>30</v>
      </c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4"/>
      <c r="BF9" s="42" t="s">
        <v>32</v>
      </c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B9" s="42" t="s">
        <v>38</v>
      </c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4"/>
      <c r="CX9" s="42" t="s">
        <v>35</v>
      </c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4"/>
    </row>
    <row r="10" spans="1:124" ht="15.75" customHeight="1" x14ac:dyDescent="0.25">
      <c r="A10" s="40"/>
      <c r="B10" s="18"/>
      <c r="C10" s="18"/>
      <c r="D10" s="18"/>
      <c r="E10" s="18"/>
      <c r="F10" s="18"/>
      <c r="G10" s="18"/>
      <c r="H10" s="41"/>
      <c r="I10" s="4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41"/>
      <c r="AP10" s="40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41"/>
      <c r="BF10" s="40" t="s">
        <v>33</v>
      </c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41"/>
      <c r="CB10" s="40" t="s">
        <v>130</v>
      </c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41"/>
      <c r="CX10" s="40" t="s">
        <v>36</v>
      </c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41"/>
    </row>
    <row r="11" spans="1:124" s="15" customFormat="1" x14ac:dyDescent="0.2">
      <c r="A11" s="38" t="s">
        <v>39</v>
      </c>
      <c r="B11" s="38"/>
      <c r="C11" s="38"/>
      <c r="D11" s="38"/>
      <c r="E11" s="38"/>
      <c r="F11" s="38"/>
      <c r="G11" s="38"/>
      <c r="H11" s="38"/>
      <c r="I11" s="45" t="s">
        <v>40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9">
        <v>2019</v>
      </c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>
        <v>2020</v>
      </c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>
        <v>2021</v>
      </c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</row>
    <row r="12" spans="1:124" s="15" customFormat="1" x14ac:dyDescent="0.2">
      <c r="A12" s="28"/>
      <c r="B12" s="28"/>
      <c r="C12" s="28"/>
      <c r="D12" s="28"/>
      <c r="E12" s="28"/>
      <c r="F12" s="28"/>
      <c r="G12" s="28"/>
      <c r="H12" s="28"/>
      <c r="I12" s="30" t="s">
        <v>41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</row>
    <row r="13" spans="1:124" s="15" customFormat="1" x14ac:dyDescent="0.2">
      <c r="A13" s="28" t="s">
        <v>46</v>
      </c>
      <c r="B13" s="28"/>
      <c r="C13" s="28"/>
      <c r="D13" s="28"/>
      <c r="E13" s="28"/>
      <c r="F13" s="28"/>
      <c r="G13" s="28"/>
      <c r="H13" s="28"/>
      <c r="I13" s="30" t="s">
        <v>42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28" t="s">
        <v>47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37">
        <f>30656.39277*100/120</f>
        <v>25546.993974999998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2">
        <f>+CB48</f>
        <v>14980.24</v>
      </c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>
        <f>+CX48</f>
        <v>32919.21</v>
      </c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</row>
    <row r="14" spans="1:124" s="15" customFormat="1" x14ac:dyDescent="0.2">
      <c r="A14" s="28" t="s">
        <v>48</v>
      </c>
      <c r="B14" s="28"/>
      <c r="C14" s="28"/>
      <c r="D14" s="28"/>
      <c r="E14" s="28"/>
      <c r="F14" s="28"/>
      <c r="G14" s="28"/>
      <c r="H14" s="28"/>
      <c r="I14" s="30" t="s">
        <v>43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28" t="s">
        <v>47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37">
        <f>+BF13-BF48</f>
        <v>-4547.0160250000008</v>
      </c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7">
        <f>+CB13-CB48</f>
        <v>0</v>
      </c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7">
        <f>+CX13-CX48</f>
        <v>0</v>
      </c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</row>
    <row r="15" spans="1:124" s="15" customFormat="1" x14ac:dyDescent="0.2">
      <c r="A15" s="28" t="s">
        <v>49</v>
      </c>
      <c r="B15" s="28"/>
      <c r="C15" s="28"/>
      <c r="D15" s="28"/>
      <c r="E15" s="28"/>
      <c r="F15" s="28"/>
      <c r="G15" s="28"/>
      <c r="H15" s="28"/>
      <c r="I15" s="30" t="s">
        <v>44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8" t="s">
        <v>47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</row>
    <row r="16" spans="1:124" s="15" customFormat="1" x14ac:dyDescent="0.2">
      <c r="A16" s="28"/>
      <c r="B16" s="28"/>
      <c r="C16" s="28"/>
      <c r="D16" s="28"/>
      <c r="E16" s="28"/>
      <c r="F16" s="28"/>
      <c r="G16" s="28"/>
      <c r="H16" s="28"/>
      <c r="I16" s="30" t="s">
        <v>45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</row>
    <row r="17" spans="1:123" s="15" customFormat="1" x14ac:dyDescent="0.2">
      <c r="A17" s="28" t="s">
        <v>50</v>
      </c>
      <c r="B17" s="28"/>
      <c r="C17" s="28"/>
      <c r="D17" s="28"/>
      <c r="E17" s="28"/>
      <c r="F17" s="28"/>
      <c r="G17" s="28"/>
      <c r="H17" s="28"/>
      <c r="I17" s="30" t="s">
        <v>51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8" t="s">
        <v>47</v>
      </c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</row>
    <row r="18" spans="1:123" s="15" customFormat="1" x14ac:dyDescent="0.2">
      <c r="A18" s="28" t="s">
        <v>52</v>
      </c>
      <c r="B18" s="28"/>
      <c r="C18" s="28"/>
      <c r="D18" s="28"/>
      <c r="E18" s="28"/>
      <c r="F18" s="28"/>
      <c r="G18" s="28"/>
      <c r="H18" s="28"/>
      <c r="I18" s="30" t="s">
        <v>53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</row>
    <row r="19" spans="1:123" s="15" customFormat="1" x14ac:dyDescent="0.2">
      <c r="A19" s="28"/>
      <c r="B19" s="28"/>
      <c r="C19" s="28"/>
      <c r="D19" s="28"/>
      <c r="E19" s="28"/>
      <c r="F19" s="28"/>
      <c r="G19" s="28"/>
      <c r="H19" s="28"/>
      <c r="I19" s="30" t="s">
        <v>54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</row>
    <row r="20" spans="1:123" s="15" customFormat="1" x14ac:dyDescent="0.2">
      <c r="A20" s="28" t="s">
        <v>55</v>
      </c>
      <c r="B20" s="28"/>
      <c r="C20" s="28"/>
      <c r="D20" s="28"/>
      <c r="E20" s="28"/>
      <c r="F20" s="28"/>
      <c r="G20" s="28"/>
      <c r="H20" s="28"/>
      <c r="I20" s="30" t="s">
        <v>56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28" t="s">
        <v>61</v>
      </c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</row>
    <row r="21" spans="1:123" s="15" customFormat="1" x14ac:dyDescent="0.2">
      <c r="A21" s="28"/>
      <c r="B21" s="28"/>
      <c r="C21" s="28"/>
      <c r="D21" s="28"/>
      <c r="E21" s="28"/>
      <c r="F21" s="28"/>
      <c r="G21" s="28"/>
      <c r="H21" s="28"/>
      <c r="I21" s="30" t="s">
        <v>57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</row>
    <row r="22" spans="1:123" s="15" customFormat="1" x14ac:dyDescent="0.2">
      <c r="A22" s="28"/>
      <c r="B22" s="28"/>
      <c r="C22" s="28"/>
      <c r="D22" s="28"/>
      <c r="E22" s="28"/>
      <c r="F22" s="28"/>
      <c r="G22" s="28"/>
      <c r="H22" s="28"/>
      <c r="I22" s="30" t="s">
        <v>58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</row>
    <row r="23" spans="1:123" s="15" customFormat="1" x14ac:dyDescent="0.2">
      <c r="A23" s="28"/>
      <c r="B23" s="28"/>
      <c r="C23" s="28"/>
      <c r="D23" s="28"/>
      <c r="E23" s="28"/>
      <c r="F23" s="28"/>
      <c r="G23" s="28"/>
      <c r="H23" s="28"/>
      <c r="I23" s="30" t="s">
        <v>59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</row>
    <row r="24" spans="1:123" s="15" customFormat="1" x14ac:dyDescent="0.2">
      <c r="A24" s="28"/>
      <c r="B24" s="28"/>
      <c r="C24" s="28"/>
      <c r="D24" s="28"/>
      <c r="E24" s="28"/>
      <c r="F24" s="28"/>
      <c r="G24" s="28"/>
      <c r="H24" s="28"/>
      <c r="I24" s="30" t="s">
        <v>60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</row>
    <row r="25" spans="1:123" s="15" customFormat="1" x14ac:dyDescent="0.2">
      <c r="A25" s="28" t="s">
        <v>62</v>
      </c>
      <c r="B25" s="28"/>
      <c r="C25" s="28"/>
      <c r="D25" s="28"/>
      <c r="E25" s="28"/>
      <c r="F25" s="28"/>
      <c r="G25" s="28"/>
      <c r="H25" s="28"/>
      <c r="I25" s="30" t="s">
        <v>63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</row>
    <row r="26" spans="1:123" s="15" customFormat="1" x14ac:dyDescent="0.2">
      <c r="A26" s="28"/>
      <c r="B26" s="28"/>
      <c r="C26" s="28"/>
      <c r="D26" s="28"/>
      <c r="E26" s="28"/>
      <c r="F26" s="28"/>
      <c r="G26" s="28"/>
      <c r="H26" s="28"/>
      <c r="I26" s="30" t="s">
        <v>41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</row>
    <row r="27" spans="1:123" s="15" customFormat="1" x14ac:dyDescent="0.2">
      <c r="A27" s="28" t="s">
        <v>64</v>
      </c>
      <c r="B27" s="28"/>
      <c r="C27" s="28"/>
      <c r="D27" s="28"/>
      <c r="E27" s="28"/>
      <c r="F27" s="28"/>
      <c r="G27" s="28"/>
      <c r="H27" s="28"/>
      <c r="I27" s="30" t="s">
        <v>148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8" t="s">
        <v>66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</row>
    <row r="28" spans="1:123" s="15" customFormat="1" ht="15.75" customHeight="1" x14ac:dyDescent="0.25">
      <c r="A28" s="28"/>
      <c r="B28" s="28"/>
      <c r="C28" s="28"/>
      <c r="D28" s="28"/>
      <c r="E28" s="28"/>
      <c r="F28" s="28"/>
      <c r="G28" s="28"/>
      <c r="H28" s="28"/>
      <c r="I28" s="29" t="s">
        <v>149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</row>
    <row r="29" spans="1:123" s="15" customFormat="1" x14ac:dyDescent="0.2">
      <c r="A29" s="28" t="s">
        <v>67</v>
      </c>
      <c r="B29" s="28"/>
      <c r="C29" s="28"/>
      <c r="D29" s="28"/>
      <c r="E29" s="28"/>
      <c r="F29" s="28"/>
      <c r="G29" s="28"/>
      <c r="H29" s="28"/>
      <c r="I29" s="30" t="s">
        <v>65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28" t="s">
        <v>87</v>
      </c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</row>
    <row r="30" spans="1:123" s="15" customFormat="1" ht="15.75" customHeight="1" x14ac:dyDescent="0.25">
      <c r="A30" s="28"/>
      <c r="B30" s="28"/>
      <c r="C30" s="28"/>
      <c r="D30" s="28"/>
      <c r="E30" s="28"/>
      <c r="F30" s="28"/>
      <c r="G30" s="28"/>
      <c r="H30" s="28"/>
      <c r="I30" s="29" t="s">
        <v>131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</row>
    <row r="31" spans="1:123" s="15" customFormat="1" ht="15.75" customHeight="1" x14ac:dyDescent="0.25">
      <c r="A31" s="28" t="s">
        <v>68</v>
      </c>
      <c r="B31" s="28"/>
      <c r="C31" s="28"/>
      <c r="D31" s="28"/>
      <c r="E31" s="28"/>
      <c r="F31" s="28"/>
      <c r="G31" s="28"/>
      <c r="H31" s="28"/>
      <c r="I31" s="29" t="s">
        <v>132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8" t="s">
        <v>66</v>
      </c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</row>
    <row r="32" spans="1:123" s="15" customFormat="1" x14ac:dyDescent="0.2">
      <c r="A32" s="28" t="s">
        <v>69</v>
      </c>
      <c r="B32" s="28"/>
      <c r="C32" s="28"/>
      <c r="D32" s="28"/>
      <c r="E32" s="28"/>
      <c r="F32" s="28"/>
      <c r="G32" s="28"/>
      <c r="H32" s="28"/>
      <c r="I32" s="30" t="s">
        <v>70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8" t="s">
        <v>71</v>
      </c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35">
        <f>+'[1]1.25'!$D$22</f>
        <v>98.879000000000005</v>
      </c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1">
        <v>95.876999999999995</v>
      </c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>
        <f>+'[2]1.25'!$F$22</f>
        <v>104.88500000000001</v>
      </c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</row>
    <row r="33" spans="1:123" s="15" customFormat="1" ht="15.75" customHeight="1" x14ac:dyDescent="0.25">
      <c r="A33" s="28"/>
      <c r="B33" s="28"/>
      <c r="C33" s="28"/>
      <c r="D33" s="28"/>
      <c r="E33" s="28"/>
      <c r="F33" s="28"/>
      <c r="G33" s="28"/>
      <c r="H33" s="28"/>
      <c r="I33" s="29" t="s">
        <v>133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</row>
    <row r="34" spans="1:123" s="15" customFormat="1" x14ac:dyDescent="0.2">
      <c r="A34" s="28" t="s">
        <v>72</v>
      </c>
      <c r="B34" s="28"/>
      <c r="C34" s="28"/>
      <c r="D34" s="28"/>
      <c r="E34" s="28"/>
      <c r="F34" s="28"/>
      <c r="G34" s="28"/>
      <c r="H34" s="28"/>
      <c r="I34" s="30" t="s">
        <v>73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28" t="s">
        <v>71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35">
        <v>26.734000000000002</v>
      </c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1">
        <v>29.481999999999999</v>
      </c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>
        <v>26.734000000000002</v>
      </c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</row>
    <row r="35" spans="1:123" s="15" customFormat="1" x14ac:dyDescent="0.2">
      <c r="A35" s="28"/>
      <c r="B35" s="28"/>
      <c r="C35" s="28"/>
      <c r="D35" s="28"/>
      <c r="E35" s="28"/>
      <c r="F35" s="28"/>
      <c r="G35" s="28"/>
      <c r="H35" s="28"/>
      <c r="I35" s="30" t="s">
        <v>74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</row>
    <row r="36" spans="1:123" s="15" customFormat="1" ht="15.75" customHeight="1" x14ac:dyDescent="0.25">
      <c r="A36" s="28"/>
      <c r="B36" s="28"/>
      <c r="C36" s="28"/>
      <c r="D36" s="28"/>
      <c r="E36" s="28"/>
      <c r="F36" s="28"/>
      <c r="G36" s="28"/>
      <c r="H36" s="28"/>
      <c r="I36" s="29" t="s">
        <v>134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</row>
    <row r="37" spans="1:123" s="15" customFormat="1" x14ac:dyDescent="0.2">
      <c r="A37" s="28" t="s">
        <v>75</v>
      </c>
      <c r="B37" s="28"/>
      <c r="C37" s="28"/>
      <c r="D37" s="28"/>
      <c r="E37" s="28"/>
      <c r="F37" s="28"/>
      <c r="G37" s="28"/>
      <c r="H37" s="28"/>
      <c r="I37" s="30" t="s">
        <v>76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28" t="s">
        <v>61</v>
      </c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35">
        <v>8.14</v>
      </c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1">
        <v>8.14</v>
      </c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>
        <v>8.14</v>
      </c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</row>
    <row r="38" spans="1:123" s="15" customFormat="1" x14ac:dyDescent="0.2">
      <c r="A38" s="28"/>
      <c r="B38" s="28"/>
      <c r="C38" s="28"/>
      <c r="D38" s="28"/>
      <c r="E38" s="28"/>
      <c r="F38" s="28"/>
      <c r="G38" s="28"/>
      <c r="H38" s="28"/>
      <c r="I38" s="30" t="s">
        <v>77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</row>
    <row r="39" spans="1:123" s="15" customFormat="1" x14ac:dyDescent="0.2">
      <c r="A39" s="28"/>
      <c r="B39" s="28"/>
      <c r="C39" s="28"/>
      <c r="D39" s="28"/>
      <c r="E39" s="28"/>
      <c r="F39" s="28"/>
      <c r="G39" s="28"/>
      <c r="H39" s="28"/>
      <c r="I39" s="30" t="s">
        <v>78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</row>
    <row r="40" spans="1:123" ht="15.75" customHeight="1" x14ac:dyDescent="0.25">
      <c r="A40" s="28"/>
      <c r="B40" s="28"/>
      <c r="C40" s="28"/>
      <c r="D40" s="28"/>
      <c r="E40" s="28"/>
      <c r="F40" s="28"/>
      <c r="G40" s="28"/>
      <c r="H40" s="28"/>
      <c r="I40" s="29" t="s">
        <v>244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</row>
    <row r="41" spans="1:123" s="15" customFormat="1" x14ac:dyDescent="0.2">
      <c r="A41" s="28" t="s">
        <v>79</v>
      </c>
      <c r="B41" s="28"/>
      <c r="C41" s="28"/>
      <c r="D41" s="28"/>
      <c r="E41" s="28"/>
      <c r="F41" s="28"/>
      <c r="G41" s="28"/>
      <c r="H41" s="28"/>
      <c r="I41" s="30" t="s">
        <v>80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</row>
    <row r="42" spans="1:123" s="15" customFormat="1" x14ac:dyDescent="0.2">
      <c r="A42" s="28"/>
      <c r="B42" s="28"/>
      <c r="C42" s="28"/>
      <c r="D42" s="28"/>
      <c r="E42" s="28"/>
      <c r="F42" s="28"/>
      <c r="G42" s="28"/>
      <c r="H42" s="28"/>
      <c r="I42" s="30" t="s">
        <v>81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</row>
    <row r="43" spans="1:123" s="15" customFormat="1" ht="15.75" customHeight="1" x14ac:dyDescent="0.25">
      <c r="A43" s="28"/>
      <c r="B43" s="28"/>
      <c r="C43" s="28"/>
      <c r="D43" s="28"/>
      <c r="E43" s="28"/>
      <c r="F43" s="28"/>
      <c r="G43" s="28"/>
      <c r="H43" s="28"/>
      <c r="I43" s="29" t="s">
        <v>245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</row>
    <row r="44" spans="1:123" s="15" customFormat="1" x14ac:dyDescent="0.2">
      <c r="A44" s="28" t="s">
        <v>83</v>
      </c>
      <c r="B44" s="28"/>
      <c r="C44" s="28"/>
      <c r="D44" s="28"/>
      <c r="E44" s="28"/>
      <c r="F44" s="28"/>
      <c r="G44" s="28"/>
      <c r="H44" s="28"/>
      <c r="I44" s="30" t="s">
        <v>84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28" t="s">
        <v>87</v>
      </c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</row>
    <row r="45" spans="1:123" s="15" customFormat="1" x14ac:dyDescent="0.2">
      <c r="A45" s="28"/>
      <c r="B45" s="28"/>
      <c r="C45" s="28"/>
      <c r="D45" s="28"/>
      <c r="E45" s="28"/>
      <c r="F45" s="28"/>
      <c r="G45" s="28"/>
      <c r="H45" s="28"/>
      <c r="I45" s="30" t="s">
        <v>85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</row>
    <row r="46" spans="1:123" s="15" customFormat="1" x14ac:dyDescent="0.2">
      <c r="A46" s="28"/>
      <c r="B46" s="28"/>
      <c r="C46" s="28"/>
      <c r="D46" s="28"/>
      <c r="E46" s="28"/>
      <c r="F46" s="28"/>
      <c r="G46" s="28"/>
      <c r="H46" s="28"/>
      <c r="I46" s="30" t="s">
        <v>86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</row>
    <row r="47" spans="1:123" s="15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9" t="s">
        <v>135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</row>
    <row r="48" spans="1:123" s="15" customFormat="1" x14ac:dyDescent="0.2">
      <c r="A48" s="28" t="s">
        <v>88</v>
      </c>
      <c r="B48" s="28"/>
      <c r="C48" s="28"/>
      <c r="D48" s="28"/>
      <c r="E48" s="28"/>
      <c r="F48" s="28"/>
      <c r="G48" s="28"/>
      <c r="H48" s="28"/>
      <c r="I48" s="30" t="s">
        <v>89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34">
        <f>'[2]1.15'!$C$25</f>
        <v>30094.01</v>
      </c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>
        <f>+'[2]1.15'!$D$25</f>
        <v>14980.24</v>
      </c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>
        <f>+'[2]1.15'!$E$25</f>
        <v>32919.21</v>
      </c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</row>
    <row r="49" spans="1:123" s="15" customFormat="1" x14ac:dyDescent="0.2">
      <c r="A49" s="28"/>
      <c r="B49" s="28"/>
      <c r="C49" s="28"/>
      <c r="D49" s="28"/>
      <c r="E49" s="28"/>
      <c r="F49" s="28"/>
      <c r="G49" s="28"/>
      <c r="H49" s="28"/>
      <c r="I49" s="30" t="s">
        <v>90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</row>
    <row r="50" spans="1:123" s="15" customFormat="1" x14ac:dyDescent="0.2">
      <c r="A50" s="28"/>
      <c r="B50" s="28"/>
      <c r="C50" s="28"/>
      <c r="D50" s="28"/>
      <c r="E50" s="28"/>
      <c r="F50" s="28"/>
      <c r="G50" s="28"/>
      <c r="H50" s="28"/>
      <c r="I50" s="30" t="s">
        <v>91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</row>
    <row r="51" spans="1:123" s="15" customFormat="1" x14ac:dyDescent="0.2">
      <c r="A51" s="28" t="s">
        <v>92</v>
      </c>
      <c r="B51" s="28"/>
      <c r="C51" s="28"/>
      <c r="D51" s="28"/>
      <c r="E51" s="28"/>
      <c r="F51" s="28"/>
      <c r="G51" s="28"/>
      <c r="H51" s="28"/>
      <c r="I51" s="30" t="s">
        <v>93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28" t="s">
        <v>47</v>
      </c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34">
        <f>'[3]рэк 2021'!$E$42</f>
        <v>22877.17</v>
      </c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4">
        <f>+'[4]рэк 2021'!$G$42</f>
        <v>17163.350563267857</v>
      </c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4">
        <f>'[3]рэк 2021'!$H$42</f>
        <v>53499.243848006416</v>
      </c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</row>
    <row r="52" spans="1:123" s="15" customFormat="1" ht="15.75" customHeight="1" x14ac:dyDescent="0.25">
      <c r="A52" s="28"/>
      <c r="B52" s="28"/>
      <c r="C52" s="28"/>
      <c r="D52" s="28"/>
      <c r="E52" s="28"/>
      <c r="F52" s="28"/>
      <c r="G52" s="28"/>
      <c r="H52" s="28"/>
      <c r="I52" s="29" t="s">
        <v>136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</row>
    <row r="53" spans="1:123" s="15" customFormat="1" ht="15.75" customHeight="1" x14ac:dyDescent="0.25">
      <c r="A53" s="28"/>
      <c r="B53" s="28"/>
      <c r="C53" s="28"/>
      <c r="D53" s="28"/>
      <c r="E53" s="28"/>
      <c r="F53" s="28"/>
      <c r="G53" s="28"/>
      <c r="H53" s="28"/>
      <c r="I53" s="29" t="s">
        <v>137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</row>
    <row r="54" spans="1:123" s="15" customFormat="1" x14ac:dyDescent="0.2">
      <c r="A54" s="28"/>
      <c r="B54" s="28"/>
      <c r="C54" s="28"/>
      <c r="D54" s="28"/>
      <c r="E54" s="28"/>
      <c r="F54" s="28"/>
      <c r="G54" s="28"/>
      <c r="H54" s="28"/>
      <c r="I54" s="30" t="s">
        <v>94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</row>
    <row r="55" spans="1:123" s="15" customFormat="1" x14ac:dyDescent="0.2">
      <c r="A55" s="28"/>
      <c r="B55" s="28"/>
      <c r="C55" s="28"/>
      <c r="D55" s="28"/>
      <c r="E55" s="28"/>
      <c r="F55" s="28"/>
      <c r="G55" s="28"/>
      <c r="H55" s="28"/>
      <c r="I55" s="30" t="s">
        <v>95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32">
        <f>+'[4]рэк 2021'!$E$23</f>
        <v>10330.89</v>
      </c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4">
        <f>+'[4]рэк 2021'!$G$23</f>
        <v>8551.3408031703384</v>
      </c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4">
        <f>+'[4]рэк 2021'!$H$23</f>
        <v>27514.25</v>
      </c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</row>
    <row r="56" spans="1:123" s="15" customFormat="1" x14ac:dyDescent="0.2">
      <c r="A56" s="28"/>
      <c r="B56" s="28"/>
      <c r="C56" s="28"/>
      <c r="D56" s="28"/>
      <c r="E56" s="28"/>
      <c r="F56" s="28"/>
      <c r="G56" s="28"/>
      <c r="H56" s="28"/>
      <c r="I56" s="30" t="s">
        <v>241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32">
        <f>'[3]рэк 2021'!$E$22+'[3]рэк 2021'!$E$39</f>
        <v>310.56</v>
      </c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4">
        <f>+'[4]рэк 2021'!$G$22</f>
        <v>580.59976009752052</v>
      </c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4">
        <f>'[3]рэк 2021'!$H$22</f>
        <v>614.88061824604017</v>
      </c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</row>
    <row r="57" spans="1:123" s="15" customFormat="1" x14ac:dyDescent="0.2">
      <c r="A57" s="28"/>
      <c r="B57" s="28"/>
      <c r="C57" s="28"/>
      <c r="D57" s="28"/>
      <c r="E57" s="28"/>
      <c r="F57" s="28"/>
      <c r="G57" s="28"/>
      <c r="H57" s="28"/>
      <c r="I57" s="30" t="s">
        <v>96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32">
        <f>+BF51-BF55-BF56</f>
        <v>12235.72</v>
      </c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>
        <f>+CB51-CB55-CB56</f>
        <v>8031.409999999998</v>
      </c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>
        <f>+CX51-CX55-CX56</f>
        <v>25370.113229760376</v>
      </c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15" customFormat="1" x14ac:dyDescent="0.2">
      <c r="A58" s="28" t="s">
        <v>97</v>
      </c>
      <c r="B58" s="28"/>
      <c r="C58" s="28"/>
      <c r="D58" s="28"/>
      <c r="E58" s="28"/>
      <c r="F58" s="28"/>
      <c r="G58" s="28"/>
      <c r="H58" s="28"/>
      <c r="I58" s="30" t="s">
        <v>98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8" t="s">
        <v>47</v>
      </c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32">
        <f>'[3]рэк 2021'!$E$55+'[3]рэк 2021'!$E$54</f>
        <v>4809.1099999999997</v>
      </c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4">
        <f>+'[4]рэк 2021'!$G$55</f>
        <v>2710.7750346049975</v>
      </c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4">
        <f>+'[3]рэк 2021'!$H$55</f>
        <v>8735.7743750000009</v>
      </c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</row>
    <row r="59" spans="1:123" s="15" customFormat="1" ht="15.75" customHeight="1" x14ac:dyDescent="0.25">
      <c r="A59" s="28"/>
      <c r="B59" s="28"/>
      <c r="C59" s="28"/>
      <c r="D59" s="28"/>
      <c r="E59" s="28"/>
      <c r="F59" s="28"/>
      <c r="G59" s="28"/>
      <c r="H59" s="28"/>
      <c r="I59" s="29" t="s">
        <v>138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</row>
    <row r="60" spans="1:123" s="15" customFormat="1" ht="15.75" customHeight="1" x14ac:dyDescent="0.25">
      <c r="A60" s="28"/>
      <c r="B60" s="28"/>
      <c r="C60" s="28"/>
      <c r="D60" s="28"/>
      <c r="E60" s="28"/>
      <c r="F60" s="28"/>
      <c r="G60" s="28"/>
      <c r="H60" s="28"/>
      <c r="I60" s="29" t="s">
        <v>139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</row>
    <row r="61" spans="1:123" s="15" customFormat="1" x14ac:dyDescent="0.2">
      <c r="A61" s="28" t="s">
        <v>99</v>
      </c>
      <c r="B61" s="28"/>
      <c r="C61" s="28"/>
      <c r="D61" s="28"/>
      <c r="E61" s="28"/>
      <c r="F61" s="28"/>
      <c r="G61" s="28"/>
      <c r="H61" s="28"/>
      <c r="I61" s="30" t="s">
        <v>100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28" t="s">
        <v>47</v>
      </c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31">
        <v>0</v>
      </c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>
        <v>0</v>
      </c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2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</row>
    <row r="62" spans="1:123" s="15" customFormat="1" x14ac:dyDescent="0.2">
      <c r="A62" s="28"/>
      <c r="B62" s="28"/>
      <c r="C62" s="28"/>
      <c r="D62" s="28"/>
      <c r="E62" s="28"/>
      <c r="F62" s="28"/>
      <c r="G62" s="28"/>
      <c r="H62" s="28"/>
      <c r="I62" s="30" t="s">
        <v>101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</row>
    <row r="63" spans="1:123" s="15" customFormat="1" x14ac:dyDescent="0.2">
      <c r="A63" s="28" t="s">
        <v>102</v>
      </c>
      <c r="B63" s="28"/>
      <c r="C63" s="28"/>
      <c r="D63" s="28"/>
      <c r="E63" s="28"/>
      <c r="F63" s="28"/>
      <c r="G63" s="28"/>
      <c r="H63" s="28"/>
      <c r="I63" s="30" t="s">
        <v>103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28" t="s">
        <v>47</v>
      </c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31">
        <v>0</v>
      </c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>
        <v>0</v>
      </c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>
        <v>0</v>
      </c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</row>
    <row r="64" spans="1:123" s="15" customFormat="1" x14ac:dyDescent="0.2">
      <c r="A64" s="28"/>
      <c r="B64" s="28"/>
      <c r="C64" s="28"/>
      <c r="D64" s="28"/>
      <c r="E64" s="28"/>
      <c r="F64" s="28"/>
      <c r="G64" s="28"/>
      <c r="H64" s="28"/>
      <c r="I64" s="30" t="s">
        <v>104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</row>
    <row r="65" spans="1:123" s="15" customFormat="1" x14ac:dyDescent="0.2">
      <c r="A65" s="28" t="s">
        <v>105</v>
      </c>
      <c r="B65" s="28"/>
      <c r="C65" s="28"/>
      <c r="D65" s="28"/>
      <c r="E65" s="28"/>
      <c r="F65" s="28"/>
      <c r="G65" s="28"/>
      <c r="H65" s="28"/>
      <c r="I65" s="30" t="s">
        <v>106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30" t="s">
        <v>248</v>
      </c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 t="s">
        <v>248</v>
      </c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 t="s">
        <v>248</v>
      </c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</row>
    <row r="66" spans="1:123" s="15" customFormat="1" x14ac:dyDescent="0.2">
      <c r="A66" s="28"/>
      <c r="B66" s="28"/>
      <c r="C66" s="28"/>
      <c r="D66" s="28"/>
      <c r="E66" s="28"/>
      <c r="F66" s="28"/>
      <c r="G66" s="28"/>
      <c r="H66" s="28"/>
      <c r="I66" s="30" t="s">
        <v>107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</row>
    <row r="67" spans="1:123" s="15" customFormat="1" x14ac:dyDescent="0.2">
      <c r="A67" s="28"/>
      <c r="B67" s="28"/>
      <c r="C67" s="28"/>
      <c r="D67" s="28"/>
      <c r="E67" s="28"/>
      <c r="F67" s="28"/>
      <c r="G67" s="28"/>
      <c r="H67" s="28"/>
      <c r="I67" s="30" t="s">
        <v>82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</row>
    <row r="68" spans="1:123" s="15" customFormat="1" x14ac:dyDescent="0.2">
      <c r="A68" s="28"/>
      <c r="B68" s="28"/>
      <c r="C68" s="28"/>
      <c r="D68" s="28"/>
      <c r="E68" s="28"/>
      <c r="F68" s="28"/>
      <c r="G68" s="28"/>
      <c r="H68" s="28"/>
      <c r="I68" s="33" t="s">
        <v>108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</row>
    <row r="69" spans="1:123" s="15" customFormat="1" ht="15.75" customHeight="1" x14ac:dyDescent="0.25">
      <c r="A69" s="28"/>
      <c r="B69" s="28"/>
      <c r="C69" s="28"/>
      <c r="D69" s="28"/>
      <c r="E69" s="28"/>
      <c r="F69" s="28"/>
      <c r="G69" s="28"/>
      <c r="H69" s="28"/>
      <c r="I69" s="29" t="s">
        <v>140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8" t="s">
        <v>109</v>
      </c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31">
        <v>2640.8</v>
      </c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>
        <v>1154.3900000000001</v>
      </c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>
        <f>+BF69</f>
        <v>2640.8</v>
      </c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</row>
    <row r="70" spans="1:123" s="15" customFormat="1" x14ac:dyDescent="0.2">
      <c r="A70" s="28"/>
      <c r="B70" s="28"/>
      <c r="C70" s="28"/>
      <c r="D70" s="28"/>
      <c r="E70" s="28"/>
      <c r="F70" s="28"/>
      <c r="G70" s="28"/>
      <c r="H70" s="28"/>
      <c r="I70" s="30" t="s">
        <v>110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28" t="s">
        <v>47</v>
      </c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</row>
    <row r="71" spans="1:123" s="15" customFormat="1" ht="15.75" customHeight="1" x14ac:dyDescent="0.25">
      <c r="A71" s="28"/>
      <c r="B71" s="28"/>
      <c r="C71" s="28"/>
      <c r="D71" s="28"/>
      <c r="E71" s="28"/>
      <c r="F71" s="28"/>
      <c r="G71" s="28"/>
      <c r="H71" s="28"/>
      <c r="I71" s="29" t="s">
        <v>141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8" t="s">
        <v>111</v>
      </c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</row>
    <row r="72" spans="1:123" s="15" customFormat="1" x14ac:dyDescent="0.2">
      <c r="A72" s="28" t="s">
        <v>112</v>
      </c>
      <c r="B72" s="28"/>
      <c r="C72" s="28"/>
      <c r="D72" s="28"/>
      <c r="E72" s="28"/>
      <c r="F72" s="28"/>
      <c r="G72" s="28"/>
      <c r="H72" s="28"/>
      <c r="I72" s="30" t="s">
        <v>113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31">
        <v>22</v>
      </c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>
        <v>18</v>
      </c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>
        <v>47</v>
      </c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</row>
    <row r="73" spans="1:123" s="15" customFormat="1" x14ac:dyDescent="0.2">
      <c r="A73" s="28"/>
      <c r="B73" s="28"/>
      <c r="C73" s="28"/>
      <c r="D73" s="28"/>
      <c r="E73" s="28"/>
      <c r="F73" s="28"/>
      <c r="G73" s="28"/>
      <c r="H73" s="28"/>
      <c r="I73" s="30" t="s">
        <v>156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</row>
    <row r="74" spans="1:123" s="15" customFormat="1" x14ac:dyDescent="0.2">
      <c r="A74" s="28"/>
      <c r="B74" s="28"/>
      <c r="C74" s="28"/>
      <c r="D74" s="28"/>
      <c r="E74" s="28"/>
      <c r="F74" s="28"/>
      <c r="G74" s="28"/>
      <c r="H74" s="28"/>
      <c r="I74" s="30" t="s">
        <v>114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</row>
    <row r="75" spans="1:123" s="15" customFormat="1" x14ac:dyDescent="0.2">
      <c r="A75" s="28" t="s">
        <v>115</v>
      </c>
      <c r="B75" s="28"/>
      <c r="C75" s="28"/>
      <c r="D75" s="28"/>
      <c r="E75" s="28"/>
      <c r="F75" s="28"/>
      <c r="G75" s="28"/>
      <c r="H75" s="28"/>
      <c r="I75" s="30" t="s">
        <v>116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28" t="s">
        <v>118</v>
      </c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31">
        <v>22</v>
      </c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>
        <v>18</v>
      </c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>
        <v>47</v>
      </c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</row>
    <row r="76" spans="1:123" s="15" customFormat="1" x14ac:dyDescent="0.2">
      <c r="A76" s="28"/>
      <c r="B76" s="28"/>
      <c r="C76" s="28"/>
      <c r="D76" s="28"/>
      <c r="E76" s="28"/>
      <c r="F76" s="28"/>
      <c r="G76" s="28"/>
      <c r="H76" s="28"/>
      <c r="I76" s="30" t="s">
        <v>117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</row>
    <row r="77" spans="1:123" s="15" customFormat="1" x14ac:dyDescent="0.2">
      <c r="A77" s="28" t="s">
        <v>119</v>
      </c>
      <c r="B77" s="28"/>
      <c r="C77" s="28"/>
      <c r="D77" s="28"/>
      <c r="E77" s="28"/>
      <c r="F77" s="28"/>
      <c r="G77" s="28"/>
      <c r="H77" s="28"/>
      <c r="I77" s="30" t="s">
        <v>120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28" t="s">
        <v>47</v>
      </c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32">
        <f>+BF55/BF72*1000/12</f>
        <v>39132.159090909088</v>
      </c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>
        <f>+CB55/CB72*1000/12</f>
        <v>39589.540755418231</v>
      </c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>
        <f>+CX55/CX72*1000/12</f>
        <v>48784.131205673759</v>
      </c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15" customFormat="1" x14ac:dyDescent="0.2">
      <c r="A78" s="28"/>
      <c r="B78" s="28"/>
      <c r="C78" s="28"/>
      <c r="D78" s="28"/>
      <c r="E78" s="28"/>
      <c r="F78" s="28"/>
      <c r="G78" s="28"/>
      <c r="H78" s="28"/>
      <c r="I78" s="30" t="s">
        <v>121</v>
      </c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28" t="s">
        <v>122</v>
      </c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15" customFormat="1" x14ac:dyDescent="0.2">
      <c r="A79" s="28" t="s">
        <v>123</v>
      </c>
      <c r="B79" s="28"/>
      <c r="C79" s="28"/>
      <c r="D79" s="28"/>
      <c r="E79" s="28"/>
      <c r="F79" s="28"/>
      <c r="G79" s="28"/>
      <c r="H79" s="28"/>
      <c r="I79" s="30" t="s">
        <v>124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</row>
    <row r="80" spans="1:123" s="15" customFormat="1" x14ac:dyDescent="0.2">
      <c r="A80" s="28"/>
      <c r="B80" s="28"/>
      <c r="C80" s="28"/>
      <c r="D80" s="28"/>
      <c r="E80" s="28"/>
      <c r="F80" s="28"/>
      <c r="G80" s="28"/>
      <c r="H80" s="28"/>
      <c r="I80" s="30" t="s">
        <v>125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</row>
    <row r="81" spans="1:123" s="15" customFormat="1" x14ac:dyDescent="0.2">
      <c r="A81" s="28"/>
      <c r="B81" s="28"/>
      <c r="C81" s="28"/>
      <c r="D81" s="28"/>
      <c r="E81" s="28"/>
      <c r="F81" s="28"/>
      <c r="G81" s="28"/>
      <c r="H81" s="28"/>
      <c r="I81" s="30" t="s">
        <v>126</v>
      </c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</row>
    <row r="82" spans="1:123" s="15" customFormat="1" x14ac:dyDescent="0.2">
      <c r="A82" s="28"/>
      <c r="B82" s="28"/>
      <c r="C82" s="28"/>
      <c r="D82" s="28"/>
      <c r="E82" s="28"/>
      <c r="F82" s="28"/>
      <c r="G82" s="28"/>
      <c r="H82" s="28"/>
      <c r="I82" s="33" t="s">
        <v>108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</row>
    <row r="83" spans="1:123" s="15" customFormat="1" x14ac:dyDescent="0.2">
      <c r="A83" s="28"/>
      <c r="B83" s="28"/>
      <c r="C83" s="28"/>
      <c r="D83" s="28"/>
      <c r="E83" s="28"/>
      <c r="F83" s="28"/>
      <c r="G83" s="28"/>
      <c r="H83" s="28"/>
      <c r="I83" s="30" t="s">
        <v>142</v>
      </c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28" t="s">
        <v>47</v>
      </c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</row>
    <row r="84" spans="1:123" s="15" customFormat="1" x14ac:dyDescent="0.2">
      <c r="A84" s="28"/>
      <c r="B84" s="28"/>
      <c r="C84" s="28"/>
      <c r="D84" s="28"/>
      <c r="E84" s="28"/>
      <c r="F84" s="28"/>
      <c r="G84" s="28"/>
      <c r="H84" s="28"/>
      <c r="I84" s="30" t="s">
        <v>143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</row>
    <row r="85" spans="1:123" s="15" customFormat="1" x14ac:dyDescent="0.2">
      <c r="A85" s="28"/>
      <c r="B85" s="28"/>
      <c r="C85" s="28"/>
      <c r="D85" s="28"/>
      <c r="E85" s="28"/>
      <c r="F85" s="28"/>
      <c r="G85" s="28"/>
      <c r="H85" s="28"/>
      <c r="I85" s="30" t="s">
        <v>127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28" t="s">
        <v>47</v>
      </c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</row>
    <row r="86" spans="1:123" s="15" customFormat="1" x14ac:dyDescent="0.2">
      <c r="A86" s="28"/>
      <c r="B86" s="28"/>
      <c r="C86" s="28"/>
      <c r="D86" s="28"/>
      <c r="E86" s="28"/>
      <c r="F86" s="28"/>
      <c r="G86" s="28"/>
      <c r="H86" s="28"/>
      <c r="I86" s="30" t="s">
        <v>128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</row>
    <row r="87" spans="1:123" s="15" customFormat="1" x14ac:dyDescent="0.2">
      <c r="A87" s="28"/>
      <c r="B87" s="28"/>
      <c r="C87" s="28"/>
      <c r="D87" s="28"/>
      <c r="E87" s="28"/>
      <c r="F87" s="28"/>
      <c r="G87" s="28"/>
      <c r="H87" s="28"/>
      <c r="I87" s="30" t="s">
        <v>129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</row>
    <row r="88" spans="1:123" ht="24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 x14ac:dyDescent="0.2">
      <c r="A89" s="13" t="s">
        <v>144</v>
      </c>
    </row>
    <row r="90" spans="1:123" s="14" customFormat="1" ht="12" customHeight="1" x14ac:dyDescent="0.2">
      <c r="A90" s="13" t="s">
        <v>145</v>
      </c>
    </row>
    <row r="91" spans="1:123" s="14" customFormat="1" ht="12" customHeight="1" x14ac:dyDescent="0.2">
      <c r="A91" s="13" t="s">
        <v>146</v>
      </c>
    </row>
    <row r="92" spans="1:123" s="14" customFormat="1" ht="12" customHeight="1" x14ac:dyDescent="0.2">
      <c r="A92" s="13" t="s">
        <v>147</v>
      </c>
    </row>
  </sheetData>
  <mergeCells count="279">
    <mergeCell ref="CB9:CW9"/>
    <mergeCell ref="CB10:CW10"/>
    <mergeCell ref="CX11:DS12"/>
    <mergeCell ref="I11:AO11"/>
    <mergeCell ref="A6:DS6"/>
    <mergeCell ref="CX8:DS8"/>
    <mergeCell ref="BF8:CA8"/>
    <mergeCell ref="A5:DS5"/>
    <mergeCell ref="CB8:CW8"/>
    <mergeCell ref="AP8:BE8"/>
    <mergeCell ref="A8:H8"/>
    <mergeCell ref="I8:AO8"/>
    <mergeCell ref="A9:H9"/>
    <mergeCell ref="I9:AO9"/>
    <mergeCell ref="AP9:BE9"/>
    <mergeCell ref="BF9:CA9"/>
    <mergeCell ref="CX9:DS9"/>
    <mergeCell ref="CX13:DS13"/>
    <mergeCell ref="I12:AO12"/>
    <mergeCell ref="A11:H12"/>
    <mergeCell ref="BF11:CA12"/>
    <mergeCell ref="CB11:CW12"/>
    <mergeCell ref="AP11:BE12"/>
    <mergeCell ref="A10:H10"/>
    <mergeCell ref="I10:AO10"/>
    <mergeCell ref="AP10:BE10"/>
    <mergeCell ref="BF10:CA10"/>
    <mergeCell ref="CX10:DS10"/>
    <mergeCell ref="I19:AO19"/>
    <mergeCell ref="A18:H19"/>
    <mergeCell ref="AP18:BE19"/>
    <mergeCell ref="BF18:CA19"/>
    <mergeCell ref="CB18:CW19"/>
    <mergeCell ref="I18:AO18"/>
    <mergeCell ref="BF15:CA16"/>
    <mergeCell ref="A13:H13"/>
    <mergeCell ref="I13:AO13"/>
    <mergeCell ref="AP13:BE13"/>
    <mergeCell ref="BF13:CA13"/>
    <mergeCell ref="CB13:CW13"/>
    <mergeCell ref="CB17:CW17"/>
    <mergeCell ref="CX17:DS17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CB15:CW16"/>
    <mergeCell ref="I15:AO15"/>
    <mergeCell ref="I25:AO25"/>
    <mergeCell ref="CX25:DS26"/>
    <mergeCell ref="I24:AO24"/>
    <mergeCell ref="A20:H24"/>
    <mergeCell ref="AP20:BE24"/>
    <mergeCell ref="BF20:CA24"/>
    <mergeCell ref="CB20:CW24"/>
    <mergeCell ref="I23:AO23"/>
    <mergeCell ref="CX20:DS24"/>
    <mergeCell ref="I22:AO22"/>
    <mergeCell ref="I21:AO21"/>
    <mergeCell ref="I20:AO20"/>
    <mergeCell ref="CX18:DS19"/>
    <mergeCell ref="A17:H17"/>
    <mergeCell ref="I17:AO17"/>
    <mergeCell ref="AP17:BE17"/>
    <mergeCell ref="BF17:CA17"/>
    <mergeCell ref="CX29:DS30"/>
    <mergeCell ref="I28:AO28"/>
    <mergeCell ref="A27:H28"/>
    <mergeCell ref="AP27:BE28"/>
    <mergeCell ref="BF27:CA28"/>
    <mergeCell ref="CB27:CW28"/>
    <mergeCell ref="CX27:DS28"/>
    <mergeCell ref="I27:AO27"/>
    <mergeCell ref="I30:AO30"/>
    <mergeCell ref="A29:H30"/>
    <mergeCell ref="AP29:BE30"/>
    <mergeCell ref="BF29:CA30"/>
    <mergeCell ref="CB29:CW30"/>
    <mergeCell ref="I29:AO29"/>
    <mergeCell ref="I26:AO26"/>
    <mergeCell ref="A25:H26"/>
    <mergeCell ref="AP25:BE26"/>
    <mergeCell ref="BF25:CA26"/>
    <mergeCell ref="CB25:CW26"/>
    <mergeCell ref="CX31:DS31"/>
    <mergeCell ref="CX34:DS36"/>
    <mergeCell ref="I34:AO34"/>
    <mergeCell ref="I33:AO33"/>
    <mergeCell ref="A32:H33"/>
    <mergeCell ref="AP32:BE33"/>
    <mergeCell ref="BF32:CA33"/>
    <mergeCell ref="CB32:CW33"/>
    <mergeCell ref="I32:AO32"/>
    <mergeCell ref="CX32:DS33"/>
    <mergeCell ref="A31:H31"/>
    <mergeCell ref="I31:AO31"/>
    <mergeCell ref="AP31:BE31"/>
    <mergeCell ref="BF31:CA31"/>
    <mergeCell ref="CB31:CW31"/>
    <mergeCell ref="I36:AO36"/>
    <mergeCell ref="A34:H36"/>
    <mergeCell ref="AP34:BE36"/>
    <mergeCell ref="BF34:CA36"/>
    <mergeCell ref="CB34:CW36"/>
    <mergeCell ref="I35:AO35"/>
    <mergeCell ref="CX41:DS43"/>
    <mergeCell ref="I41:AO41"/>
    <mergeCell ref="I40:AO40"/>
    <mergeCell ref="A37:H40"/>
    <mergeCell ref="AP37:BE40"/>
    <mergeCell ref="BF37:CA40"/>
    <mergeCell ref="CB37:CW40"/>
    <mergeCell ref="I39:AO39"/>
    <mergeCell ref="CX37:DS40"/>
    <mergeCell ref="I38:AO38"/>
    <mergeCell ref="I37:AO37"/>
    <mergeCell ref="I43:AO43"/>
    <mergeCell ref="A41:H43"/>
    <mergeCell ref="AP41:BE43"/>
    <mergeCell ref="BF41:CA43"/>
    <mergeCell ref="CB41:CW43"/>
    <mergeCell ref="I42:AO42"/>
    <mergeCell ref="CX48:DS50"/>
    <mergeCell ref="I48:AO48"/>
    <mergeCell ref="I47:AO47"/>
    <mergeCell ref="A44:H47"/>
    <mergeCell ref="AP44:BE47"/>
    <mergeCell ref="BF44:CA47"/>
    <mergeCell ref="CB44:CW47"/>
    <mergeCell ref="I46:AO46"/>
    <mergeCell ref="CX44:DS47"/>
    <mergeCell ref="I45:AO45"/>
    <mergeCell ref="I44:AO44"/>
    <mergeCell ref="BF48:CA50"/>
    <mergeCell ref="CB48:CW50"/>
    <mergeCell ref="I57:AO57"/>
    <mergeCell ref="I56:AO56"/>
    <mergeCell ref="I55:AO55"/>
    <mergeCell ref="I54:AO54"/>
    <mergeCell ref="I60:AO60"/>
    <mergeCell ref="CB54:CW54"/>
    <mergeCell ref="CB55:CW55"/>
    <mergeCell ref="CB56:CW56"/>
    <mergeCell ref="I52:AO52"/>
    <mergeCell ref="I61:AO61"/>
    <mergeCell ref="CX61:DS62"/>
    <mergeCell ref="I64:AO64"/>
    <mergeCell ref="A63:H64"/>
    <mergeCell ref="AP63:BE64"/>
    <mergeCell ref="BF63:CA64"/>
    <mergeCell ref="CB63:CW64"/>
    <mergeCell ref="I63:AO63"/>
    <mergeCell ref="A58:H60"/>
    <mergeCell ref="AP58:BE60"/>
    <mergeCell ref="BF58:CA60"/>
    <mergeCell ref="CB58:CW60"/>
    <mergeCell ref="I59:AO59"/>
    <mergeCell ref="CX63:DS64"/>
    <mergeCell ref="I62:AO62"/>
    <mergeCell ref="A61:H62"/>
    <mergeCell ref="AP61:BE62"/>
    <mergeCell ref="BF61:CA62"/>
    <mergeCell ref="CX58:DS60"/>
    <mergeCell ref="I58:AO58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I68:AO68"/>
    <mergeCell ref="AP68:BE68"/>
    <mergeCell ref="A69:H69"/>
    <mergeCell ref="I69:AO69"/>
    <mergeCell ref="AP69:BE69"/>
    <mergeCell ref="BF69:CA69"/>
    <mergeCell ref="I71:AO71"/>
    <mergeCell ref="AP71:BE71"/>
    <mergeCell ref="BF68:CA68"/>
    <mergeCell ref="I67:AO67"/>
    <mergeCell ref="I66:AO66"/>
    <mergeCell ref="I65:AO65"/>
    <mergeCell ref="I73:AO73"/>
    <mergeCell ref="CX72:DS74"/>
    <mergeCell ref="I72:AO72"/>
    <mergeCell ref="I76:AO76"/>
    <mergeCell ref="A75:H76"/>
    <mergeCell ref="AP75:BE76"/>
    <mergeCell ref="BF75:CA76"/>
    <mergeCell ref="CB75:CW76"/>
    <mergeCell ref="I75:AO75"/>
    <mergeCell ref="A83:H84"/>
    <mergeCell ref="BF77:CA78"/>
    <mergeCell ref="CB77:CW78"/>
    <mergeCell ref="CX77:DS78"/>
    <mergeCell ref="I77:AO77"/>
    <mergeCell ref="AP77:BE77"/>
    <mergeCell ref="I81:AO81"/>
    <mergeCell ref="CX54:DS54"/>
    <mergeCell ref="CX55:DS55"/>
    <mergeCell ref="CX56:DS56"/>
    <mergeCell ref="A54:H54"/>
    <mergeCell ref="A55:H55"/>
    <mergeCell ref="CX79:DS81"/>
    <mergeCell ref="I79:AO79"/>
    <mergeCell ref="I78:AO78"/>
    <mergeCell ref="AP78:BE78"/>
    <mergeCell ref="A77:H78"/>
    <mergeCell ref="CX75:DS76"/>
    <mergeCell ref="AP82:BE82"/>
    <mergeCell ref="BF82:CA82"/>
    <mergeCell ref="CB82:CW82"/>
    <mergeCell ref="I74:AO74"/>
    <mergeCell ref="A72:H74"/>
    <mergeCell ref="AP72:BE74"/>
    <mergeCell ref="CX51:DS53"/>
    <mergeCell ref="BF54:CA54"/>
    <mergeCell ref="BF55:CA55"/>
    <mergeCell ref="BF56:CA56"/>
    <mergeCell ref="BF51:CA53"/>
    <mergeCell ref="CX82:DS82"/>
    <mergeCell ref="BF79:CA81"/>
    <mergeCell ref="CB79:CW81"/>
    <mergeCell ref="CB70:CW71"/>
    <mergeCell ref="CX70:DS71"/>
    <mergeCell ref="CB69:CW69"/>
    <mergeCell ref="CX69:DS69"/>
    <mergeCell ref="CB68:CW68"/>
    <mergeCell ref="CX68:DS68"/>
    <mergeCell ref="CB65:CW67"/>
    <mergeCell ref="CX65:DS67"/>
    <mergeCell ref="CB61:CW62"/>
    <mergeCell ref="CB51:CW53"/>
    <mergeCell ref="BF72:CA74"/>
    <mergeCell ref="CB72:CW74"/>
    <mergeCell ref="I87:AO87"/>
    <mergeCell ref="A85:H87"/>
    <mergeCell ref="AP85:BE87"/>
    <mergeCell ref="BF85:CA87"/>
    <mergeCell ref="CB85:CW87"/>
    <mergeCell ref="CX57:DS57"/>
    <mergeCell ref="BF57:CA57"/>
    <mergeCell ref="CB57:CW57"/>
    <mergeCell ref="A57:H57"/>
    <mergeCell ref="AP57:BE57"/>
    <mergeCell ref="CB83:CW84"/>
    <mergeCell ref="A82:H82"/>
    <mergeCell ref="CX83:DS84"/>
    <mergeCell ref="I82:AO82"/>
    <mergeCell ref="I86:AO86"/>
    <mergeCell ref="CX85:DS87"/>
    <mergeCell ref="I85:AO85"/>
    <mergeCell ref="I84:AO84"/>
    <mergeCell ref="AP83:BE84"/>
    <mergeCell ref="BF83:CA84"/>
    <mergeCell ref="A79:H81"/>
    <mergeCell ref="AP79:BE81"/>
    <mergeCell ref="I80:AO80"/>
    <mergeCell ref="I83:AO83"/>
    <mergeCell ref="A51:H53"/>
    <mergeCell ref="A56:H56"/>
    <mergeCell ref="AP54:BE54"/>
    <mergeCell ref="AP55:BE55"/>
    <mergeCell ref="AP56:BE56"/>
    <mergeCell ref="I53:AO53"/>
    <mergeCell ref="AP51:BE53"/>
    <mergeCell ref="I51:AO51"/>
    <mergeCell ref="I50:AO50"/>
    <mergeCell ref="A48:H50"/>
    <mergeCell ref="AP48:BE50"/>
    <mergeCell ref="I49:AO4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opLeftCell="A22" zoomScaleNormal="100" workbookViewId="0">
      <selection activeCell="CM49" sqref="CM49:CW49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158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7" spans="1:124" s="10" customFormat="1" ht="18.75" x14ac:dyDescent="0.3">
      <c r="A7" s="25" t="s">
        <v>159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</row>
    <row r="10" spans="1:124" x14ac:dyDescent="0.25">
      <c r="A10" s="46" t="s">
        <v>26</v>
      </c>
      <c r="B10" s="47"/>
      <c r="C10" s="47"/>
      <c r="D10" s="47"/>
      <c r="E10" s="47"/>
      <c r="F10" s="47"/>
      <c r="G10" s="47"/>
      <c r="H10" s="48"/>
      <c r="I10" s="46" t="s">
        <v>28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8"/>
      <c r="AP10" s="46" t="s">
        <v>29</v>
      </c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46" t="s">
        <v>249</v>
      </c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8"/>
      <c r="CB10" s="46" t="s">
        <v>37</v>
      </c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8"/>
      <c r="CX10" s="46" t="s">
        <v>34</v>
      </c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8"/>
    </row>
    <row r="11" spans="1:124" x14ac:dyDescent="0.25">
      <c r="A11" s="42" t="s">
        <v>27</v>
      </c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4"/>
      <c r="AP11" s="42" t="s">
        <v>30</v>
      </c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4"/>
      <c r="BF11" s="42" t="s">
        <v>32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  <c r="CB11" s="42" t="s">
        <v>38</v>
      </c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4"/>
      <c r="CX11" s="42" t="s">
        <v>35</v>
      </c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4"/>
    </row>
    <row r="12" spans="1:124" ht="15.75" customHeight="1" x14ac:dyDescent="0.25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4"/>
      <c r="AP12" s="42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4"/>
      <c r="BF12" s="42" t="s">
        <v>33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  <c r="CB12" s="42" t="s">
        <v>150</v>
      </c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4"/>
      <c r="CX12" s="42" t="s">
        <v>36</v>
      </c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4"/>
    </row>
    <row r="13" spans="1:124" s="15" customFormat="1" x14ac:dyDescent="0.2">
      <c r="A13" s="65"/>
      <c r="B13" s="28"/>
      <c r="C13" s="28"/>
      <c r="D13" s="28"/>
      <c r="E13" s="28"/>
      <c r="F13" s="28"/>
      <c r="G13" s="28"/>
      <c r="H13" s="66"/>
      <c r="I13" s="67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68"/>
      <c r="AP13" s="65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66"/>
      <c r="BF13" s="63" t="s">
        <v>160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64"/>
      <c r="BQ13" s="63" t="s">
        <v>162</v>
      </c>
      <c r="BR13" s="38"/>
      <c r="BS13" s="38"/>
      <c r="BT13" s="38"/>
      <c r="BU13" s="38"/>
      <c r="BV13" s="38"/>
      <c r="BW13" s="38"/>
      <c r="BX13" s="38"/>
      <c r="BY13" s="38"/>
      <c r="BZ13" s="38"/>
      <c r="CA13" s="64"/>
      <c r="CB13" s="63" t="s">
        <v>160</v>
      </c>
      <c r="CC13" s="38"/>
      <c r="CD13" s="38"/>
      <c r="CE13" s="38"/>
      <c r="CF13" s="38"/>
      <c r="CG13" s="38"/>
      <c r="CH13" s="38"/>
      <c r="CI13" s="38"/>
      <c r="CJ13" s="38"/>
      <c r="CK13" s="38"/>
      <c r="CL13" s="64"/>
      <c r="CM13" s="63" t="s">
        <v>162</v>
      </c>
      <c r="CN13" s="38"/>
      <c r="CO13" s="38"/>
      <c r="CP13" s="38"/>
      <c r="CQ13" s="38"/>
      <c r="CR13" s="38"/>
      <c r="CS13" s="38"/>
      <c r="CT13" s="38"/>
      <c r="CU13" s="38"/>
      <c r="CV13" s="38"/>
      <c r="CW13" s="64"/>
      <c r="CX13" s="63" t="s">
        <v>160</v>
      </c>
      <c r="CY13" s="38"/>
      <c r="CZ13" s="38"/>
      <c r="DA13" s="38"/>
      <c r="DB13" s="38"/>
      <c r="DC13" s="38"/>
      <c r="DD13" s="38"/>
      <c r="DE13" s="38"/>
      <c r="DF13" s="38"/>
      <c r="DG13" s="38"/>
      <c r="DH13" s="64"/>
      <c r="DI13" s="63" t="s">
        <v>162</v>
      </c>
      <c r="DJ13" s="38"/>
      <c r="DK13" s="38"/>
      <c r="DL13" s="38"/>
      <c r="DM13" s="38"/>
      <c r="DN13" s="38"/>
      <c r="DO13" s="38"/>
      <c r="DP13" s="38"/>
      <c r="DQ13" s="38"/>
      <c r="DR13" s="38"/>
      <c r="DS13" s="64"/>
    </row>
    <row r="14" spans="1:124" x14ac:dyDescent="0.25">
      <c r="A14" s="60"/>
      <c r="B14" s="61"/>
      <c r="C14" s="61"/>
      <c r="D14" s="61"/>
      <c r="E14" s="61"/>
      <c r="F14" s="61"/>
      <c r="G14" s="61"/>
      <c r="H14" s="62"/>
      <c r="I14" s="69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1"/>
      <c r="AP14" s="60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2"/>
      <c r="BF14" s="60" t="s">
        <v>161</v>
      </c>
      <c r="BG14" s="61"/>
      <c r="BH14" s="61"/>
      <c r="BI14" s="61"/>
      <c r="BJ14" s="61"/>
      <c r="BK14" s="61"/>
      <c r="BL14" s="61"/>
      <c r="BM14" s="61"/>
      <c r="BN14" s="61"/>
      <c r="BO14" s="61"/>
      <c r="BP14" s="62"/>
      <c r="BQ14" s="60" t="s">
        <v>161</v>
      </c>
      <c r="BR14" s="61"/>
      <c r="BS14" s="61"/>
      <c r="BT14" s="61"/>
      <c r="BU14" s="61"/>
      <c r="BV14" s="61"/>
      <c r="BW14" s="61"/>
      <c r="BX14" s="61"/>
      <c r="BY14" s="61"/>
      <c r="BZ14" s="61"/>
      <c r="CA14" s="62"/>
      <c r="CB14" s="60" t="s">
        <v>161</v>
      </c>
      <c r="CC14" s="61"/>
      <c r="CD14" s="61"/>
      <c r="CE14" s="61"/>
      <c r="CF14" s="61"/>
      <c r="CG14" s="61"/>
      <c r="CH14" s="61"/>
      <c r="CI14" s="61"/>
      <c r="CJ14" s="61"/>
      <c r="CK14" s="61"/>
      <c r="CL14" s="62"/>
      <c r="CM14" s="60" t="s">
        <v>161</v>
      </c>
      <c r="CN14" s="61"/>
      <c r="CO14" s="61"/>
      <c r="CP14" s="61"/>
      <c r="CQ14" s="61"/>
      <c r="CR14" s="61"/>
      <c r="CS14" s="61"/>
      <c r="CT14" s="61"/>
      <c r="CU14" s="61"/>
      <c r="CV14" s="61"/>
      <c r="CW14" s="62"/>
      <c r="CX14" s="60" t="s">
        <v>161</v>
      </c>
      <c r="CY14" s="61"/>
      <c r="CZ14" s="61"/>
      <c r="DA14" s="61"/>
      <c r="DB14" s="61"/>
      <c r="DC14" s="61"/>
      <c r="DD14" s="61"/>
      <c r="DE14" s="61"/>
      <c r="DF14" s="61"/>
      <c r="DG14" s="61"/>
      <c r="DH14" s="62"/>
      <c r="DI14" s="60" t="s">
        <v>161</v>
      </c>
      <c r="DJ14" s="61"/>
      <c r="DK14" s="61"/>
      <c r="DL14" s="61"/>
      <c r="DM14" s="61"/>
      <c r="DN14" s="61"/>
      <c r="DO14" s="61"/>
      <c r="DP14" s="61"/>
      <c r="DQ14" s="61"/>
      <c r="DR14" s="61"/>
      <c r="DS14" s="62"/>
    </row>
    <row r="15" spans="1:124" x14ac:dyDescent="0.25">
      <c r="A15" s="50" t="s">
        <v>39</v>
      </c>
      <c r="B15" s="50"/>
      <c r="C15" s="50"/>
      <c r="D15" s="50"/>
      <c r="E15" s="50"/>
      <c r="F15" s="50"/>
      <c r="G15" s="50"/>
      <c r="H15" s="50"/>
      <c r="I15" s="55" t="s">
        <v>163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</row>
    <row r="16" spans="1:124" x14ac:dyDescent="0.25">
      <c r="A16" s="50"/>
      <c r="B16" s="50"/>
      <c r="C16" s="50"/>
      <c r="D16" s="50"/>
      <c r="E16" s="50"/>
      <c r="F16" s="50"/>
      <c r="G16" s="50"/>
      <c r="H16" s="50"/>
      <c r="I16" s="52" t="s">
        <v>164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</row>
    <row r="17" spans="1:123" x14ac:dyDescent="0.25">
      <c r="A17" s="50" t="s">
        <v>46</v>
      </c>
      <c r="B17" s="50"/>
      <c r="C17" s="50"/>
      <c r="D17" s="50"/>
      <c r="E17" s="50"/>
      <c r="F17" s="50"/>
      <c r="G17" s="50"/>
      <c r="H17" s="50"/>
      <c r="I17" s="55" t="s">
        <v>165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</row>
    <row r="18" spans="1:123" x14ac:dyDescent="0.25">
      <c r="A18" s="50"/>
      <c r="B18" s="50"/>
      <c r="C18" s="50"/>
      <c r="D18" s="50"/>
      <c r="E18" s="50"/>
      <c r="F18" s="50"/>
      <c r="G18" s="50"/>
      <c r="H18" s="50"/>
      <c r="I18" s="52" t="s">
        <v>166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</row>
    <row r="19" spans="1:123" x14ac:dyDescent="0.25">
      <c r="A19" s="50"/>
      <c r="B19" s="50"/>
      <c r="C19" s="50"/>
      <c r="D19" s="50"/>
      <c r="E19" s="50"/>
      <c r="F19" s="50"/>
      <c r="G19" s="50"/>
      <c r="H19" s="50"/>
      <c r="I19" s="55" t="s">
        <v>167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0" t="s">
        <v>195</v>
      </c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</row>
    <row r="20" spans="1:123" x14ac:dyDescent="0.25">
      <c r="A20" s="50"/>
      <c r="B20" s="50"/>
      <c r="C20" s="50"/>
      <c r="D20" s="50"/>
      <c r="E20" s="50"/>
      <c r="F20" s="50"/>
      <c r="G20" s="50"/>
      <c r="H20" s="50"/>
      <c r="I20" s="51" t="s">
        <v>168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</row>
    <row r="21" spans="1:123" x14ac:dyDescent="0.25">
      <c r="A21" s="50"/>
      <c r="B21" s="50"/>
      <c r="C21" s="50"/>
      <c r="D21" s="50"/>
      <c r="E21" s="50"/>
      <c r="F21" s="50"/>
      <c r="G21" s="50"/>
      <c r="H21" s="50"/>
      <c r="I21" s="51" t="s">
        <v>169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</row>
    <row r="22" spans="1:123" x14ac:dyDescent="0.25">
      <c r="A22" s="50"/>
      <c r="B22" s="50"/>
      <c r="C22" s="50"/>
      <c r="D22" s="50"/>
      <c r="E22" s="50"/>
      <c r="F22" s="50"/>
      <c r="G22" s="50"/>
      <c r="H22" s="50"/>
      <c r="I22" s="51" t="s">
        <v>170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</row>
    <row r="23" spans="1:123" x14ac:dyDescent="0.25">
      <c r="A23" s="50"/>
      <c r="B23" s="50"/>
      <c r="C23" s="50"/>
      <c r="D23" s="50"/>
      <c r="E23" s="50"/>
      <c r="F23" s="50"/>
      <c r="G23" s="50"/>
      <c r="H23" s="50"/>
      <c r="I23" s="51" t="s">
        <v>171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</row>
    <row r="24" spans="1:123" x14ac:dyDescent="0.25">
      <c r="A24" s="50"/>
      <c r="B24" s="50"/>
      <c r="C24" s="50"/>
      <c r="D24" s="50"/>
      <c r="E24" s="50"/>
      <c r="F24" s="50"/>
      <c r="G24" s="50"/>
      <c r="H24" s="50"/>
      <c r="I24" s="51" t="s">
        <v>172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</row>
    <row r="25" spans="1:123" x14ac:dyDescent="0.25">
      <c r="A25" s="50"/>
      <c r="B25" s="50"/>
      <c r="C25" s="50"/>
      <c r="D25" s="50"/>
      <c r="E25" s="50"/>
      <c r="F25" s="50"/>
      <c r="G25" s="50"/>
      <c r="H25" s="50"/>
      <c r="I25" s="51" t="s">
        <v>173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</row>
    <row r="26" spans="1:123" x14ac:dyDescent="0.25">
      <c r="A26" s="50"/>
      <c r="B26" s="50"/>
      <c r="C26" s="50"/>
      <c r="D26" s="50"/>
      <c r="E26" s="50"/>
      <c r="F26" s="50"/>
      <c r="G26" s="50"/>
      <c r="H26" s="50"/>
      <c r="I26" s="51" t="s">
        <v>174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</row>
    <row r="27" spans="1:123" x14ac:dyDescent="0.25">
      <c r="A27" s="50"/>
      <c r="B27" s="50"/>
      <c r="C27" s="50"/>
      <c r="D27" s="50"/>
      <c r="E27" s="50"/>
      <c r="F27" s="50"/>
      <c r="G27" s="50"/>
      <c r="H27" s="50"/>
      <c r="I27" s="51" t="s">
        <v>175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</row>
    <row r="28" spans="1:123" x14ac:dyDescent="0.25">
      <c r="A28" s="50"/>
      <c r="B28" s="50"/>
      <c r="C28" s="50"/>
      <c r="D28" s="50"/>
      <c r="E28" s="50"/>
      <c r="F28" s="50"/>
      <c r="G28" s="50"/>
      <c r="H28" s="50"/>
      <c r="I28" s="51" t="s">
        <v>176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</row>
    <row r="29" spans="1:123" x14ac:dyDescent="0.25">
      <c r="A29" s="50"/>
      <c r="B29" s="50"/>
      <c r="C29" s="50"/>
      <c r="D29" s="50"/>
      <c r="E29" s="50"/>
      <c r="F29" s="50"/>
      <c r="G29" s="50"/>
      <c r="H29" s="50"/>
      <c r="I29" s="51" t="s">
        <v>177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</row>
    <row r="30" spans="1:123" x14ac:dyDescent="0.25">
      <c r="A30" s="50"/>
      <c r="B30" s="50"/>
      <c r="C30" s="50"/>
      <c r="D30" s="50"/>
      <c r="E30" s="50"/>
      <c r="F30" s="50"/>
      <c r="G30" s="50"/>
      <c r="H30" s="50"/>
      <c r="I30" s="51" t="s">
        <v>178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</row>
    <row r="31" spans="1:123" x14ac:dyDescent="0.25">
      <c r="A31" s="50"/>
      <c r="B31" s="50"/>
      <c r="C31" s="50"/>
      <c r="D31" s="50"/>
      <c r="E31" s="50"/>
      <c r="F31" s="50"/>
      <c r="G31" s="50"/>
      <c r="H31" s="50"/>
      <c r="I31" s="52" t="s">
        <v>179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</row>
    <row r="32" spans="1:123" x14ac:dyDescent="0.25">
      <c r="A32" s="50"/>
      <c r="B32" s="50"/>
      <c r="C32" s="50"/>
      <c r="D32" s="50"/>
      <c r="E32" s="50"/>
      <c r="F32" s="50"/>
      <c r="G32" s="50"/>
      <c r="H32" s="50"/>
      <c r="I32" s="55" t="s">
        <v>180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0" t="s">
        <v>190</v>
      </c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</row>
    <row r="33" spans="1:123" x14ac:dyDescent="0.25">
      <c r="A33" s="50"/>
      <c r="B33" s="50"/>
      <c r="C33" s="50"/>
      <c r="D33" s="50"/>
      <c r="E33" s="50"/>
      <c r="F33" s="50"/>
      <c r="G33" s="50"/>
      <c r="H33" s="50"/>
      <c r="I33" s="51" t="s">
        <v>181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</row>
    <row r="34" spans="1:123" x14ac:dyDescent="0.25">
      <c r="A34" s="50"/>
      <c r="B34" s="50"/>
      <c r="C34" s="50"/>
      <c r="D34" s="50"/>
      <c r="E34" s="50"/>
      <c r="F34" s="50"/>
      <c r="G34" s="50"/>
      <c r="H34" s="50"/>
      <c r="I34" s="51" t="s">
        <v>168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</row>
    <row r="35" spans="1:123" x14ac:dyDescent="0.25">
      <c r="A35" s="50"/>
      <c r="B35" s="50"/>
      <c r="C35" s="50"/>
      <c r="D35" s="50"/>
      <c r="E35" s="50"/>
      <c r="F35" s="50"/>
      <c r="G35" s="50"/>
      <c r="H35" s="50"/>
      <c r="I35" s="51" t="s">
        <v>182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</row>
    <row r="36" spans="1:123" x14ac:dyDescent="0.25">
      <c r="A36" s="50"/>
      <c r="B36" s="50"/>
      <c r="C36" s="50"/>
      <c r="D36" s="50"/>
      <c r="E36" s="50"/>
      <c r="F36" s="50"/>
      <c r="G36" s="50"/>
      <c r="H36" s="50"/>
      <c r="I36" s="51" t="s">
        <v>183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</row>
    <row r="37" spans="1:123" x14ac:dyDescent="0.25">
      <c r="A37" s="50"/>
      <c r="B37" s="50"/>
      <c r="C37" s="50"/>
      <c r="D37" s="50"/>
      <c r="E37" s="50"/>
      <c r="F37" s="50"/>
      <c r="G37" s="50"/>
      <c r="H37" s="50"/>
      <c r="I37" s="51" t="s">
        <v>184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</row>
    <row r="38" spans="1:123" x14ac:dyDescent="0.25">
      <c r="A38" s="50"/>
      <c r="B38" s="50"/>
      <c r="C38" s="50"/>
      <c r="D38" s="50"/>
      <c r="E38" s="50"/>
      <c r="F38" s="50"/>
      <c r="G38" s="50"/>
      <c r="H38" s="50"/>
      <c r="I38" s="51" t="s">
        <v>185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</row>
    <row r="39" spans="1:123" x14ac:dyDescent="0.25">
      <c r="A39" s="50"/>
      <c r="B39" s="50"/>
      <c r="C39" s="50"/>
      <c r="D39" s="50"/>
      <c r="E39" s="50"/>
      <c r="F39" s="50"/>
      <c r="G39" s="50"/>
      <c r="H39" s="50"/>
      <c r="I39" s="51" t="s">
        <v>186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</row>
    <row r="40" spans="1:123" x14ac:dyDescent="0.25">
      <c r="A40" s="50"/>
      <c r="B40" s="50"/>
      <c r="C40" s="50"/>
      <c r="D40" s="50"/>
      <c r="E40" s="50"/>
      <c r="F40" s="50"/>
      <c r="G40" s="50"/>
      <c r="H40" s="50"/>
      <c r="I40" s="51" t="s">
        <v>187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</row>
    <row r="41" spans="1:123" x14ac:dyDescent="0.25">
      <c r="A41" s="50"/>
      <c r="B41" s="50"/>
      <c r="C41" s="50"/>
      <c r="D41" s="50"/>
      <c r="E41" s="50"/>
      <c r="F41" s="50"/>
      <c r="G41" s="50"/>
      <c r="H41" s="50"/>
      <c r="I41" s="51" t="s">
        <v>188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</row>
    <row r="42" spans="1:123" x14ac:dyDescent="0.25">
      <c r="A42" s="50"/>
      <c r="B42" s="50"/>
      <c r="C42" s="50"/>
      <c r="D42" s="50"/>
      <c r="E42" s="50"/>
      <c r="F42" s="50"/>
      <c r="G42" s="50"/>
      <c r="H42" s="50"/>
      <c r="I42" s="51" t="s">
        <v>189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</row>
    <row r="43" spans="1:123" x14ac:dyDescent="0.25">
      <c r="A43" s="50"/>
      <c r="B43" s="50"/>
      <c r="C43" s="50"/>
      <c r="D43" s="50"/>
      <c r="E43" s="50"/>
      <c r="F43" s="50"/>
      <c r="G43" s="50"/>
      <c r="H43" s="50"/>
      <c r="I43" s="51" t="s">
        <v>177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</row>
    <row r="44" spans="1:123" x14ac:dyDescent="0.25">
      <c r="A44" s="50"/>
      <c r="B44" s="50"/>
      <c r="C44" s="50"/>
      <c r="D44" s="50"/>
      <c r="E44" s="50"/>
      <c r="F44" s="50"/>
      <c r="G44" s="50"/>
      <c r="H44" s="50"/>
      <c r="I44" s="51" t="s">
        <v>178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</row>
    <row r="45" spans="1:123" x14ac:dyDescent="0.25">
      <c r="A45" s="50"/>
      <c r="B45" s="50"/>
      <c r="C45" s="50"/>
      <c r="D45" s="50"/>
      <c r="E45" s="50"/>
      <c r="F45" s="50"/>
      <c r="G45" s="50"/>
      <c r="H45" s="50"/>
      <c r="I45" s="52" t="s">
        <v>179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</row>
    <row r="46" spans="1:123" x14ac:dyDescent="0.25">
      <c r="A46" s="50" t="s">
        <v>48</v>
      </c>
      <c r="B46" s="50"/>
      <c r="C46" s="50"/>
      <c r="D46" s="50"/>
      <c r="E46" s="50"/>
      <c r="F46" s="50"/>
      <c r="G46" s="50"/>
      <c r="H46" s="50"/>
      <c r="I46" s="55" t="s">
        <v>191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</row>
    <row r="47" spans="1:123" x14ac:dyDescent="0.25">
      <c r="A47" s="50"/>
      <c r="B47" s="50"/>
      <c r="C47" s="50"/>
      <c r="D47" s="50"/>
      <c r="E47" s="50"/>
      <c r="F47" s="50"/>
      <c r="G47" s="50"/>
      <c r="H47" s="50"/>
      <c r="I47" s="52" t="s">
        <v>192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</row>
    <row r="48" spans="1:123" x14ac:dyDescent="0.25">
      <c r="A48" s="50"/>
      <c r="B48" s="50"/>
      <c r="C48" s="50"/>
      <c r="D48" s="50"/>
      <c r="E48" s="50"/>
      <c r="F48" s="50"/>
      <c r="G48" s="50"/>
      <c r="H48" s="50"/>
      <c r="I48" s="53" t="s">
        <v>193</v>
      </c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</row>
    <row r="49" spans="1:123" x14ac:dyDescent="0.25">
      <c r="A49" s="50"/>
      <c r="B49" s="50"/>
      <c r="C49" s="50"/>
      <c r="D49" s="50"/>
      <c r="E49" s="50"/>
      <c r="F49" s="50"/>
      <c r="G49" s="50"/>
      <c r="H49" s="50"/>
      <c r="I49" s="53" t="s">
        <v>194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0" t="s">
        <v>195</v>
      </c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49">
        <v>96045.27</v>
      </c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>
        <v>93542.75</v>
      </c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>
        <v>68095.64</v>
      </c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>
        <v>66294.84</v>
      </c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58">
        <f>+'[2]1.27'!$N$10</f>
        <v>120048.5</v>
      </c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58">
        <f>+'[2]1.27'!$N$10</f>
        <v>120048.5</v>
      </c>
      <c r="DJ49" s="49"/>
      <c r="DK49" s="49"/>
      <c r="DL49" s="49"/>
      <c r="DM49" s="49"/>
      <c r="DN49" s="49"/>
      <c r="DO49" s="49"/>
      <c r="DP49" s="49"/>
      <c r="DQ49" s="49"/>
      <c r="DR49" s="49"/>
      <c r="DS49" s="49"/>
    </row>
    <row r="50" spans="1:123" x14ac:dyDescent="0.25">
      <c r="A50" s="50"/>
      <c r="B50" s="50"/>
      <c r="C50" s="50"/>
      <c r="D50" s="50"/>
      <c r="E50" s="50"/>
      <c r="F50" s="50"/>
      <c r="G50" s="50"/>
      <c r="H50" s="50"/>
      <c r="I50" s="55" t="s">
        <v>196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0" t="s">
        <v>190</v>
      </c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49">
        <v>168</v>
      </c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>
        <v>185.44</v>
      </c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54">
        <v>195.28</v>
      </c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49">
        <v>199.99</v>
      </c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58">
        <f>+'[2]1.27'!$N$11</f>
        <v>187.41</v>
      </c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58">
        <f>+'[2]1.27'!$N$11</f>
        <v>187.41</v>
      </c>
      <c r="DJ50" s="49"/>
      <c r="DK50" s="49"/>
      <c r="DL50" s="49"/>
      <c r="DM50" s="49"/>
      <c r="DN50" s="49"/>
      <c r="DO50" s="49"/>
      <c r="DP50" s="49"/>
      <c r="DQ50" s="49"/>
      <c r="DR50" s="49"/>
      <c r="DS50" s="49"/>
    </row>
    <row r="51" spans="1:123" x14ac:dyDescent="0.25">
      <c r="A51" s="50"/>
      <c r="B51" s="50"/>
      <c r="C51" s="50"/>
      <c r="D51" s="50"/>
      <c r="E51" s="50"/>
      <c r="F51" s="50"/>
      <c r="G51" s="50"/>
      <c r="H51" s="50"/>
      <c r="I51" s="52" t="s">
        <v>197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</row>
    <row r="52" spans="1:123" x14ac:dyDescent="0.25">
      <c r="A52" s="50"/>
      <c r="B52" s="50"/>
      <c r="C52" s="50"/>
      <c r="D52" s="50"/>
      <c r="E52" s="50"/>
      <c r="F52" s="50"/>
      <c r="G52" s="50"/>
      <c r="H52" s="50"/>
      <c r="I52" s="53" t="s">
        <v>198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0" t="s">
        <v>190</v>
      </c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49">
        <v>376.87</v>
      </c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4">
        <v>394.32</v>
      </c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49">
        <v>343.75</v>
      </c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54">
        <v>348.47</v>
      </c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8">
        <f>+'[2]1.27'!$N$15</f>
        <v>493.01</v>
      </c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58">
        <f>+'[2]1.27'!$N$15</f>
        <v>493.01</v>
      </c>
      <c r="DJ52" s="49"/>
      <c r="DK52" s="49"/>
      <c r="DL52" s="49"/>
      <c r="DM52" s="49"/>
      <c r="DN52" s="49"/>
      <c r="DO52" s="49"/>
      <c r="DP52" s="49"/>
      <c r="DQ52" s="49"/>
      <c r="DR52" s="49"/>
      <c r="DS52" s="49"/>
    </row>
    <row r="53" spans="1:123" x14ac:dyDescent="0.25">
      <c r="A53" s="50" t="s">
        <v>52</v>
      </c>
      <c r="B53" s="50"/>
      <c r="C53" s="50"/>
      <c r="D53" s="50"/>
      <c r="E53" s="50"/>
      <c r="F53" s="50"/>
      <c r="G53" s="50"/>
      <c r="H53" s="50"/>
      <c r="I53" s="55" t="s">
        <v>199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0" t="s">
        <v>190</v>
      </c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</row>
    <row r="54" spans="1:123" x14ac:dyDescent="0.25">
      <c r="A54" s="50"/>
      <c r="B54" s="50"/>
      <c r="C54" s="50"/>
      <c r="D54" s="50"/>
      <c r="E54" s="50"/>
      <c r="F54" s="50"/>
      <c r="G54" s="50"/>
      <c r="H54" s="50"/>
      <c r="I54" s="51" t="s">
        <v>200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</row>
    <row r="55" spans="1:123" x14ac:dyDescent="0.25">
      <c r="A55" s="50"/>
      <c r="B55" s="50"/>
      <c r="C55" s="50"/>
      <c r="D55" s="50"/>
      <c r="E55" s="50"/>
      <c r="F55" s="50"/>
      <c r="G55" s="50"/>
      <c r="H55" s="50"/>
      <c r="I55" s="52" t="s">
        <v>192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</row>
    <row r="56" spans="1:123" x14ac:dyDescent="0.25">
      <c r="A56" s="50" t="s">
        <v>62</v>
      </c>
      <c r="B56" s="50"/>
      <c r="C56" s="50"/>
      <c r="D56" s="50"/>
      <c r="E56" s="50"/>
      <c r="F56" s="50"/>
      <c r="G56" s="50"/>
      <c r="H56" s="50"/>
      <c r="I56" s="53" t="s">
        <v>201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</row>
    <row r="57" spans="1:123" x14ac:dyDescent="0.25">
      <c r="A57" s="50" t="s">
        <v>64</v>
      </c>
      <c r="B57" s="50"/>
      <c r="C57" s="50"/>
      <c r="D57" s="50"/>
      <c r="E57" s="50"/>
      <c r="F57" s="50"/>
      <c r="G57" s="50"/>
      <c r="H57" s="50"/>
      <c r="I57" s="55" t="s">
        <v>202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0" t="s">
        <v>190</v>
      </c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</row>
    <row r="58" spans="1:123" x14ac:dyDescent="0.25">
      <c r="A58" s="50"/>
      <c r="B58" s="50"/>
      <c r="C58" s="50"/>
      <c r="D58" s="50"/>
      <c r="E58" s="50"/>
      <c r="F58" s="50"/>
      <c r="G58" s="50"/>
      <c r="H58" s="50"/>
      <c r="I58" s="51" t="s">
        <v>203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</row>
    <row r="59" spans="1:123" x14ac:dyDescent="0.25">
      <c r="A59" s="50"/>
      <c r="B59" s="50"/>
      <c r="C59" s="50"/>
      <c r="D59" s="50"/>
      <c r="E59" s="50"/>
      <c r="F59" s="50"/>
      <c r="G59" s="50"/>
      <c r="H59" s="50"/>
      <c r="I59" s="51" t="s">
        <v>204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</row>
    <row r="60" spans="1:123" x14ac:dyDescent="0.25">
      <c r="A60" s="50"/>
      <c r="B60" s="50"/>
      <c r="C60" s="50"/>
      <c r="D60" s="50"/>
      <c r="E60" s="50"/>
      <c r="F60" s="50"/>
      <c r="G60" s="50"/>
      <c r="H60" s="50"/>
      <c r="I60" s="52" t="s">
        <v>205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</row>
    <row r="61" spans="1:123" x14ac:dyDescent="0.25">
      <c r="A61" s="50" t="s">
        <v>67</v>
      </c>
      <c r="B61" s="50"/>
      <c r="C61" s="50"/>
      <c r="D61" s="50"/>
      <c r="E61" s="50"/>
      <c r="F61" s="50"/>
      <c r="G61" s="50"/>
      <c r="H61" s="50"/>
      <c r="I61" s="55" t="s">
        <v>202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0" t="s">
        <v>190</v>
      </c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</row>
    <row r="62" spans="1:123" x14ac:dyDescent="0.25">
      <c r="A62" s="50"/>
      <c r="B62" s="50"/>
      <c r="C62" s="50"/>
      <c r="D62" s="50"/>
      <c r="E62" s="50"/>
      <c r="F62" s="50"/>
      <c r="G62" s="50"/>
      <c r="H62" s="50"/>
      <c r="I62" s="51" t="s">
        <v>203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</row>
    <row r="63" spans="1:123" x14ac:dyDescent="0.25">
      <c r="A63" s="50"/>
      <c r="B63" s="50"/>
      <c r="C63" s="50"/>
      <c r="D63" s="50"/>
      <c r="E63" s="50"/>
      <c r="F63" s="50"/>
      <c r="G63" s="50"/>
      <c r="H63" s="50"/>
      <c r="I63" s="51" t="s">
        <v>206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</row>
    <row r="64" spans="1:123" x14ac:dyDescent="0.25">
      <c r="A64" s="50"/>
      <c r="B64" s="50"/>
      <c r="C64" s="50"/>
      <c r="D64" s="50"/>
      <c r="E64" s="50"/>
      <c r="F64" s="50"/>
      <c r="G64" s="50"/>
      <c r="H64" s="50"/>
      <c r="I64" s="51" t="s">
        <v>207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</row>
    <row r="65" spans="1:123" x14ac:dyDescent="0.25">
      <c r="A65" s="50"/>
      <c r="B65" s="50"/>
      <c r="C65" s="50"/>
      <c r="D65" s="50"/>
      <c r="E65" s="50"/>
      <c r="F65" s="50"/>
      <c r="G65" s="50"/>
      <c r="H65" s="50"/>
      <c r="I65" s="52" t="s">
        <v>242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</row>
    <row r="66" spans="1:123" x14ac:dyDescent="0.25">
      <c r="A66" s="50" t="s">
        <v>68</v>
      </c>
      <c r="B66" s="50"/>
      <c r="C66" s="50"/>
      <c r="D66" s="50"/>
      <c r="E66" s="50"/>
      <c r="F66" s="50"/>
      <c r="G66" s="50"/>
      <c r="H66" s="50"/>
      <c r="I66" s="53" t="s">
        <v>208</v>
      </c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0" t="s">
        <v>61</v>
      </c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</row>
    <row r="67" spans="1:123" x14ac:dyDescent="0.25">
      <c r="A67" s="50"/>
      <c r="B67" s="50"/>
      <c r="C67" s="50"/>
      <c r="D67" s="50"/>
      <c r="E67" s="50"/>
      <c r="F67" s="50"/>
      <c r="G67" s="50"/>
      <c r="H67" s="50"/>
      <c r="I67" s="53" t="s">
        <v>209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</row>
    <row r="68" spans="1:123" x14ac:dyDescent="0.25">
      <c r="A68" s="50"/>
      <c r="B68" s="50"/>
      <c r="C68" s="50"/>
      <c r="D68" s="50"/>
      <c r="E68" s="50"/>
      <c r="F68" s="50"/>
      <c r="G68" s="50"/>
      <c r="H68" s="50"/>
      <c r="I68" s="53" t="s">
        <v>151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0" t="s">
        <v>61</v>
      </c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</row>
    <row r="69" spans="1:123" x14ac:dyDescent="0.25">
      <c r="A69" s="50"/>
      <c r="B69" s="50"/>
      <c r="C69" s="50"/>
      <c r="D69" s="50"/>
      <c r="E69" s="50"/>
      <c r="F69" s="50"/>
      <c r="G69" s="50"/>
      <c r="H69" s="50"/>
      <c r="I69" s="53" t="s">
        <v>152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0" t="s">
        <v>61</v>
      </c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</row>
    <row r="70" spans="1:123" x14ac:dyDescent="0.25">
      <c r="A70" s="50"/>
      <c r="B70" s="50"/>
      <c r="C70" s="50"/>
      <c r="D70" s="50"/>
      <c r="E70" s="50"/>
      <c r="F70" s="50"/>
      <c r="G70" s="50"/>
      <c r="H70" s="50"/>
      <c r="I70" s="53" t="s">
        <v>153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0" t="s">
        <v>61</v>
      </c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</row>
    <row r="71" spans="1:123" x14ac:dyDescent="0.25">
      <c r="A71" s="50"/>
      <c r="B71" s="50"/>
      <c r="C71" s="50"/>
      <c r="D71" s="50"/>
      <c r="E71" s="50"/>
      <c r="F71" s="50"/>
      <c r="G71" s="50"/>
      <c r="H71" s="50"/>
      <c r="I71" s="53" t="s">
        <v>154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0" t="s">
        <v>61</v>
      </c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</row>
    <row r="72" spans="1:123" x14ac:dyDescent="0.25">
      <c r="A72" s="50" t="s">
        <v>88</v>
      </c>
      <c r="B72" s="50"/>
      <c r="C72" s="50"/>
      <c r="D72" s="50"/>
      <c r="E72" s="50"/>
      <c r="F72" s="50"/>
      <c r="G72" s="50"/>
      <c r="H72" s="50"/>
      <c r="I72" s="53" t="s">
        <v>243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</row>
    <row r="73" spans="1:123" x14ac:dyDescent="0.25">
      <c r="A73" s="50" t="s">
        <v>92</v>
      </c>
      <c r="B73" s="50"/>
      <c r="C73" s="50"/>
      <c r="D73" s="50"/>
      <c r="E73" s="50"/>
      <c r="F73" s="50"/>
      <c r="G73" s="50"/>
      <c r="H73" s="50"/>
      <c r="I73" s="53" t="s">
        <v>210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0" t="s">
        <v>211</v>
      </c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</row>
    <row r="74" spans="1:123" x14ac:dyDescent="0.25">
      <c r="A74" s="50"/>
      <c r="B74" s="50"/>
      <c r="C74" s="50"/>
      <c r="D74" s="50"/>
      <c r="E74" s="50"/>
      <c r="F74" s="50"/>
      <c r="G74" s="50"/>
      <c r="H74" s="50"/>
      <c r="I74" s="53" t="s">
        <v>212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0" t="s">
        <v>211</v>
      </c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</row>
    <row r="75" spans="1:123" x14ac:dyDescent="0.25">
      <c r="A75" s="50" t="s">
        <v>97</v>
      </c>
      <c r="B75" s="50"/>
      <c r="C75" s="50"/>
      <c r="D75" s="50"/>
      <c r="E75" s="50"/>
      <c r="F75" s="50"/>
      <c r="G75" s="50"/>
      <c r="H75" s="50"/>
      <c r="I75" s="53" t="s">
        <v>213</v>
      </c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0" t="s">
        <v>195</v>
      </c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</row>
    <row r="76" spans="1:123" x14ac:dyDescent="0.25">
      <c r="A76" s="50" t="s">
        <v>99</v>
      </c>
      <c r="B76" s="50"/>
      <c r="C76" s="50"/>
      <c r="D76" s="50"/>
      <c r="E76" s="50"/>
      <c r="F76" s="50"/>
      <c r="G76" s="50"/>
      <c r="H76" s="50"/>
      <c r="I76" s="55" t="s">
        <v>214</v>
      </c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0" t="s">
        <v>215</v>
      </c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</row>
    <row r="77" spans="1:123" x14ac:dyDescent="0.25">
      <c r="A77" s="50"/>
      <c r="B77" s="50"/>
      <c r="C77" s="50"/>
      <c r="D77" s="50"/>
      <c r="E77" s="50"/>
      <c r="F77" s="50"/>
      <c r="G77" s="50"/>
      <c r="H77" s="50"/>
      <c r="I77" s="52" t="s">
        <v>155</v>
      </c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</row>
    <row r="78" spans="1:123" x14ac:dyDescent="0.25">
      <c r="A78" s="57" t="s">
        <v>216</v>
      </c>
      <c r="B78" s="57"/>
      <c r="C78" s="57"/>
      <c r="D78" s="57"/>
      <c r="E78" s="57"/>
      <c r="F78" s="57"/>
      <c r="G78" s="57"/>
      <c r="H78" s="57"/>
      <c r="I78" s="53" t="s">
        <v>217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0" t="s">
        <v>215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</row>
    <row r="79" spans="1:123" x14ac:dyDescent="0.25">
      <c r="A79" s="57"/>
      <c r="B79" s="57"/>
      <c r="C79" s="57"/>
      <c r="D79" s="57"/>
      <c r="E79" s="57"/>
      <c r="F79" s="57"/>
      <c r="G79" s="57"/>
      <c r="H79" s="57"/>
      <c r="I79" s="53" t="s">
        <v>218</v>
      </c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</row>
    <row r="80" spans="1:123" x14ac:dyDescent="0.25">
      <c r="A80" s="50" t="s">
        <v>219</v>
      </c>
      <c r="B80" s="50"/>
      <c r="C80" s="50"/>
      <c r="D80" s="50"/>
      <c r="E80" s="50"/>
      <c r="F80" s="50"/>
      <c r="G80" s="50"/>
      <c r="H80" s="50"/>
      <c r="I80" s="53" t="s">
        <v>220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0" t="s">
        <v>215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</row>
    <row r="81" spans="1:123" ht="15.75" customHeight="1" x14ac:dyDescent="0.25">
      <c r="A81" s="50"/>
      <c r="B81" s="50"/>
      <c r="C81" s="50"/>
      <c r="D81" s="50"/>
      <c r="E81" s="50"/>
      <c r="F81" s="50"/>
      <c r="G81" s="50"/>
      <c r="H81" s="50"/>
      <c r="I81" s="56" t="s">
        <v>236</v>
      </c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0" t="s">
        <v>215</v>
      </c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</row>
    <row r="82" spans="1:123" ht="15.75" customHeight="1" x14ac:dyDescent="0.25">
      <c r="A82" s="50"/>
      <c r="B82" s="50"/>
      <c r="C82" s="50"/>
      <c r="D82" s="50"/>
      <c r="E82" s="50"/>
      <c r="F82" s="50"/>
      <c r="G82" s="50"/>
      <c r="H82" s="50"/>
      <c r="I82" s="56" t="s">
        <v>238</v>
      </c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0" t="s">
        <v>215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</row>
    <row r="83" spans="1:123" ht="15.75" customHeight="1" x14ac:dyDescent="0.25">
      <c r="A83" s="50"/>
      <c r="B83" s="50"/>
      <c r="C83" s="50"/>
      <c r="D83" s="50"/>
      <c r="E83" s="50"/>
      <c r="F83" s="50"/>
      <c r="G83" s="50"/>
      <c r="H83" s="50"/>
      <c r="I83" s="56" t="s">
        <v>237</v>
      </c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0" t="s">
        <v>215</v>
      </c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</row>
    <row r="84" spans="1:123" ht="15.75" customHeight="1" x14ac:dyDescent="0.25">
      <c r="A84" s="50"/>
      <c r="B84" s="50"/>
      <c r="C84" s="50"/>
      <c r="D84" s="50"/>
      <c r="E84" s="50"/>
      <c r="F84" s="50"/>
      <c r="G84" s="50"/>
      <c r="H84" s="50"/>
      <c r="I84" s="56" t="s">
        <v>239</v>
      </c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0" t="s">
        <v>215</v>
      </c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</row>
    <row r="85" spans="1:123" x14ac:dyDescent="0.25">
      <c r="A85" s="50" t="s">
        <v>221</v>
      </c>
      <c r="B85" s="50"/>
      <c r="C85" s="50"/>
      <c r="D85" s="50"/>
      <c r="E85" s="50"/>
      <c r="F85" s="50"/>
      <c r="G85" s="50"/>
      <c r="H85" s="50"/>
      <c r="I85" s="55" t="s">
        <v>222</v>
      </c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0" t="s">
        <v>215</v>
      </c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</row>
    <row r="86" spans="1:123" x14ac:dyDescent="0.25">
      <c r="A86" s="50"/>
      <c r="B86" s="50"/>
      <c r="C86" s="50"/>
      <c r="D86" s="50"/>
      <c r="E86" s="50"/>
      <c r="F86" s="50"/>
      <c r="G86" s="50"/>
      <c r="H86" s="50"/>
      <c r="I86" s="52" t="s">
        <v>223</v>
      </c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</row>
    <row r="87" spans="1:123" x14ac:dyDescent="0.25">
      <c r="A87" s="50" t="s">
        <v>102</v>
      </c>
      <c r="B87" s="50"/>
      <c r="C87" s="50"/>
      <c r="D87" s="50"/>
      <c r="E87" s="50"/>
      <c r="F87" s="50"/>
      <c r="G87" s="50"/>
      <c r="H87" s="50"/>
      <c r="I87" s="55" t="s">
        <v>224</v>
      </c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</row>
    <row r="88" spans="1:123" x14ac:dyDescent="0.25">
      <c r="A88" s="50"/>
      <c r="B88" s="50"/>
      <c r="C88" s="50"/>
      <c r="D88" s="50"/>
      <c r="E88" s="50"/>
      <c r="F88" s="50"/>
      <c r="G88" s="50"/>
      <c r="H88" s="50"/>
      <c r="I88" s="52" t="s">
        <v>225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</row>
    <row r="89" spans="1:123" x14ac:dyDescent="0.25">
      <c r="A89" s="50" t="s">
        <v>105</v>
      </c>
      <c r="B89" s="50"/>
      <c r="C89" s="50"/>
      <c r="D89" s="50"/>
      <c r="E89" s="50"/>
      <c r="F89" s="50"/>
      <c r="G89" s="50"/>
      <c r="H89" s="50"/>
      <c r="I89" s="55" t="s">
        <v>226</v>
      </c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0" t="s">
        <v>228</v>
      </c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</row>
    <row r="90" spans="1:123" x14ac:dyDescent="0.25">
      <c r="A90" s="50"/>
      <c r="B90" s="50"/>
      <c r="C90" s="50"/>
      <c r="D90" s="50"/>
      <c r="E90" s="50"/>
      <c r="F90" s="50"/>
      <c r="G90" s="50"/>
      <c r="H90" s="50"/>
      <c r="I90" s="52" t="s">
        <v>227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0" t="s">
        <v>229</v>
      </c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</row>
    <row r="91" spans="1:123" x14ac:dyDescent="0.25">
      <c r="A91" s="50" t="s">
        <v>230</v>
      </c>
      <c r="B91" s="50"/>
      <c r="C91" s="50"/>
      <c r="D91" s="50"/>
      <c r="E91" s="50"/>
      <c r="F91" s="50"/>
      <c r="G91" s="50"/>
      <c r="H91" s="50"/>
      <c r="I91" s="53" t="s">
        <v>231</v>
      </c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0" t="s">
        <v>215</v>
      </c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</row>
    <row r="92" spans="1:123" x14ac:dyDescent="0.25">
      <c r="A92" s="50" t="s">
        <v>232</v>
      </c>
      <c r="B92" s="50"/>
      <c r="C92" s="50"/>
      <c r="D92" s="50"/>
      <c r="E92" s="50"/>
      <c r="F92" s="50"/>
      <c r="G92" s="50"/>
      <c r="H92" s="50"/>
      <c r="I92" s="53" t="s">
        <v>233</v>
      </c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0" t="s">
        <v>234</v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</row>
    <row r="93" spans="1:123" x14ac:dyDescent="0.25">
      <c r="A93" s="50"/>
      <c r="B93" s="50"/>
      <c r="C93" s="50"/>
      <c r="D93" s="50"/>
      <c r="E93" s="50"/>
      <c r="F93" s="50"/>
      <c r="G93" s="50"/>
      <c r="H93" s="50"/>
      <c r="I93" s="53" t="s">
        <v>94</v>
      </c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</row>
    <row r="94" spans="1:123" x14ac:dyDescent="0.25">
      <c r="A94" s="50"/>
      <c r="B94" s="50"/>
      <c r="C94" s="50"/>
      <c r="D94" s="50"/>
      <c r="E94" s="50"/>
      <c r="F94" s="50"/>
      <c r="G94" s="50"/>
      <c r="H94" s="50"/>
      <c r="I94" s="53" t="s">
        <v>235</v>
      </c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0" t="s">
        <v>234</v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</row>
    <row r="95" spans="1:123" x14ac:dyDescent="0.25">
      <c r="A95" s="50"/>
      <c r="B95" s="50"/>
      <c r="C95" s="50"/>
      <c r="D95" s="50"/>
      <c r="E95" s="50"/>
      <c r="F95" s="50"/>
      <c r="G95" s="50"/>
      <c r="H95" s="50"/>
      <c r="I95" s="53" t="s">
        <v>223</v>
      </c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0" t="s">
        <v>234</v>
      </c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</row>
    <row r="111" spans="1:1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2" customFormat="1" ht="11.25" x14ac:dyDescent="0.2">
      <c r="A112" s="12" t="s">
        <v>157</v>
      </c>
    </row>
  </sheetData>
  <mergeCells count="407"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</vt:lpstr>
      <vt:lpstr>приложение 1</vt:lpstr>
      <vt:lpstr>приложение 2</vt:lpstr>
      <vt:lpstr>приложение 5</vt:lpstr>
      <vt:lpstr>'приложение 2'!Заголовки_для_печати</vt:lpstr>
      <vt:lpstr>'приложение 5'!Заголовки_для_печати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Роговая Татьяна Вячеславовна</cp:lastModifiedBy>
  <cp:lastPrinted>2018-04-24T07:55:16Z</cp:lastPrinted>
  <dcterms:created xsi:type="dcterms:W3CDTF">2004-09-19T06:34:55Z</dcterms:created>
  <dcterms:modified xsi:type="dcterms:W3CDTF">2020-05-18T01:57:01Z</dcterms:modified>
</cp:coreProperties>
</file>