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60" windowWidth="14325" windowHeight="12330"/>
  </bookViews>
  <sheets>
    <sheet name="приложение" sheetId="3" r:id="rId1"/>
    <sheet name="приложение 1" sheetId="4" r:id="rId2"/>
    <sheet name="приложение 2" sheetId="5" r:id="rId3"/>
    <sheet name="приложение 5" sheetId="8" r:id="rId4"/>
  </sheets>
  <externalReferences>
    <externalReference r:id="rId5"/>
    <externalReference r:id="rId6"/>
    <externalReference r:id="rId7"/>
    <externalReference r:id="rId8"/>
  </externalReferences>
  <definedNames>
    <definedName name="_xlnm.Print_Titles" localSheetId="2">'приложение 2'!$8:$10</definedName>
    <definedName name="_xlnm.Print_Titles" localSheetId="3">'приложение 5'!$10:$14</definedName>
  </definedNames>
  <calcPr calcId="145621"/>
</workbook>
</file>

<file path=xl/calcChain.xml><?xml version="1.0" encoding="utf-8"?>
<calcChain xmlns="http://schemas.openxmlformats.org/spreadsheetml/2006/main">
  <c r="BF48" i="5" l="1"/>
  <c r="BF14" i="5" s="1"/>
  <c r="CX48" i="5"/>
  <c r="CX13" i="5" s="1"/>
  <c r="CB58" i="5"/>
  <c r="CB56" i="5"/>
  <c r="CB55" i="5"/>
  <c r="CB57" i="5" s="1"/>
  <c r="CB51" i="5"/>
  <c r="CB13" i="5"/>
  <c r="CB14" i="5" s="1"/>
  <c r="CB48" i="5"/>
  <c r="CX51" i="5" l="1"/>
  <c r="CX55" i="5"/>
  <c r="CX77" i="5" s="1"/>
  <c r="BF55" i="5"/>
  <c r="BF77" i="5" s="1"/>
  <c r="CX56" i="5"/>
  <c r="BF56" i="5"/>
  <c r="CX58" i="5"/>
  <c r="BF58" i="5"/>
  <c r="BF51" i="5" l="1"/>
  <c r="CX52" i="8"/>
  <c r="DI52" i="8" s="1"/>
  <c r="CX50" i="8"/>
  <c r="DI50" i="8" s="1"/>
  <c r="CX49" i="8"/>
  <c r="DI49" i="8" s="1"/>
  <c r="BQ50" i="8"/>
  <c r="BF50" i="8"/>
  <c r="BF69" i="5"/>
  <c r="CX34" i="5"/>
  <c r="CB34" i="5"/>
  <c r="BF34" i="5"/>
  <c r="CX32" i="5"/>
  <c r="BF32" i="5"/>
  <c r="BF13" i="5"/>
  <c r="BF57" i="5" l="1"/>
  <c r="CX69" i="5" l="1"/>
  <c r="CB77" i="5" l="1"/>
  <c r="CX57" i="5" l="1"/>
  <c r="BF49" i="8" l="1"/>
  <c r="BQ49" i="8"/>
  <c r="CX14" i="5"/>
  <c r="BF52" i="8" l="1"/>
  <c r="BQ52" i="8"/>
</calcChain>
</file>

<file path=xl/sharedStrings.xml><?xml version="1.0" encoding="utf-8"?>
<sst xmlns="http://schemas.openxmlformats.org/spreadsheetml/2006/main" count="351" uniqueCount="260">
  <si>
    <t>Приложение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</si>
  <si>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</si>
  <si>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</si>
  <si>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</si>
  <si>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</si>
  <si>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</si>
  <si>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</si>
  <si>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</si>
  <si>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</si>
  <si>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</si>
  <si>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</si>
  <si>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</si>
  <si>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</si>
  <si>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</si>
  <si>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</si>
  <si>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</si>
  <si>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</si>
  <si>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</si>
  <si>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</si>
  <si>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</si>
  <si>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</si>
  <si>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</si>
  <si>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</si>
  <si>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</si>
  <si>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</si>
  <si>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</si>
  <si>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</si>
  <si>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</si>
  <si>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</si>
  <si>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</si>
  <si>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</si>
  <si>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</si>
  <si>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</si>
  <si>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</si>
  <si>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</si>
  <si>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</si>
  <si>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</si>
  <si>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</si>
  <si>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</si>
  <si>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</si>
  <si>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</si>
  <si>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</si>
  <si>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</si>
  <si>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</si>
  <si>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</si>
  <si>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</si>
  <si>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</si>
  <si>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</si>
  <si>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</si>
  <si>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</si>
  <si>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</si>
  <si>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</si>
  <si>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</si>
  <si>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</si>
  <si>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</si>
  <si>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</si>
  <si>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</si>
  <si>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</si>
  <si>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</si>
  <si>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</si>
  <si>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</si>
  <si>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</si>
  <si>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</si>
  <si>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</si>
  <si>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</si>
  <si>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</si>
  <si>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</si>
  <si>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</si>
  <si>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</si>
  <si>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</si>
  <si>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</si>
  <si>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</si>
  <si>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</si>
  <si>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</si>
  <si>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</si>
  <si>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</si>
  <si>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</si>
  <si>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</si>
  <si>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</si>
  <si>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</si>
  <si>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</si>
  <si>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</si>
  <si>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</si>
  <si>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</si>
  <si>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</si>
  <si>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</si>
  <si>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</si>
  <si>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</si>
  <si>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</si>
  <si>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</si>
  <si>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</si>
  <si>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</si>
  <si>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</si>
  <si>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</si>
  <si>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</si>
  <si>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</si>
  <si>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</si>
  <si>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</si>
  <si>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</si>
  <si>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</si>
  <si>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</si>
  <si>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</si>
  <si>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</si>
  <si>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</si>
  <si>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</si>
  <si>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</si>
  <si>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</si>
  <si>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</si>
  <si>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</si>
  <si>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</si>
  <si>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</si>
  <si>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</si>
  <si>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</si>
  <si>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</si>
  <si>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</si>
  <si>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</si>
  <si>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</si>
  <si>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</si>
  <si>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</si>
  <si>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</si>
  <si>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</si>
  <si>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</si>
  <si>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</si>
  <si>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</si>
  <si>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</si>
  <si>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</si>
  <si>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</si>
  <si>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</si>
  <si>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</si>
  <si>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</si>
  <si>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</si>
  <si>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</si>
  <si>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</si>
  <si>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</si>
  <si>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</si>
  <si>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</si>
  <si>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</si>
  <si>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</si>
  <si>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</si>
  <si>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</si>
  <si>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</si>
  <si>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</si>
  <si>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</si>
  <si>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</si>
  <si>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</si>
  <si>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</si>
  <si>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</si>
  <si>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</si>
  <si>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</si>
  <si>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</si>
  <si>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</si>
  <si>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</si>
  <si>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</si>
  <si>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</si>
  <si>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</si>
  <si>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</si>
  <si>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</si>
  <si>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</si>
  <si>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</si>
  <si>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</si>
  <si>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</si>
  <si>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</si>
  <si>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</si>
  <si>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</si>
  <si>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</si>
  <si>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</si>
  <si>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</si>
  <si>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</si>
  <si>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</si>
  <si>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</si>
  <si>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</si>
  <si>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</si>
  <si>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</si>
  <si>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</si>
  <si>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</si>
  <si>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</si>
  <si>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</si>
  <si>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</si>
  <si>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</si>
  <si>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</si>
  <si>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</si>
  <si>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</si>
  <si>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</si>
  <si>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</si>
  <si>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</si>
  <si>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</si>
  <si>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</si>
  <si>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</si>
  <si>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</si>
  <si>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</si>
  <si>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</si>
  <si>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</si>
  <si>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</si>
  <si>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</si>
  <si>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</si>
  <si>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</si>
  <si>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</si>
  <si>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</si>
  <si>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</si>
  <si>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</si>
  <si>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</si>
  <si>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</si>
  <si>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</si>
  <si>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</si>
  <si>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</si>
  <si>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</si>
  <si>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</si>
  <si>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</si>
  <si>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</si>
  <si>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</si>
  <si>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</si>
  <si>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</si>
  <si>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</si>
  <si>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</si>
  <si>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</si>
  <si>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</si>
  <si>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</si>
  <si>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</si>
  <si>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</si>
  <si>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</si>
  <si>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</si>
  <si>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</si>
  <si>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</si>
  <si>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</si>
  <si>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</si>
  <si>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</si>
  <si>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</si>
  <si>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</si>
  <si>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</si>
  <si>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</si>
  <si>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</si>
  <si>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</si>
  <si>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</si>
  <si>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</si>
  <si>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</si>
  <si>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</si>
  <si>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</si>
  <si>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</si>
  <si>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</si>
  <si>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</si>
  <si>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</si>
  <si>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</si>
  <si>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ции потерь электрической энергии»</t>
  </si>
  <si>
    <t>Для генерирующих объектов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</si>
  <si>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</si>
  <si>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</si>
  <si>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644021, город Омск, Б.Хмельницкого ул., д.226</t>
  </si>
  <si>
    <t>8-(3812)-39-72-24</t>
  </si>
  <si>
    <t xml:space="preserve"> -</t>
  </si>
  <si>
    <t xml:space="preserve"> Показатели</t>
  </si>
  <si>
    <t>«Производственное объединение «Полет»  - филиал акционерного общества «Государственный космический научно-производственный центр им. М. В. Хруничева»</t>
  </si>
  <si>
    <t>"ПО "Полет" - филиал АО "ГКНПЦ им. М.В. Хруничева"</t>
  </si>
  <si>
    <t>«ПО «Полет» - филиал «АО ГКНПЦ им. М.В. Хруничева»</t>
  </si>
  <si>
    <t>«Производственное объединение «Полет»  - филиал акционенрного общества «Государственный космический научно-производственный центр им. М. В. Хруничева»</t>
  </si>
  <si>
    <t>7730239877</t>
  </si>
  <si>
    <t>550643001</t>
  </si>
  <si>
    <t>8-(3812)-39-74-43</t>
  </si>
  <si>
    <t>главный энергетик Буравлев Евгений Николаевич</t>
  </si>
  <si>
    <r>
      <t xml:space="preserve"> oge.polet@khrunichev.ru;</t>
    </r>
    <r>
      <rPr>
        <sz val="10"/>
        <color theme="10"/>
        <rFont val="Arial Cyr"/>
        <charset val="204"/>
      </rPr>
      <t xml:space="preserve">    </t>
    </r>
    <r>
      <rPr>
        <u/>
        <sz val="10"/>
        <color theme="10"/>
        <rFont val="Arial Cyr"/>
        <charset val="204"/>
      </rPr>
      <t xml:space="preserve"> info.polet@khrunichev.ru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</si>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</sst>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0" xfId="1" applyAlignment="1" applyProtection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4" fontId="1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righ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right" vertical="top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vayaTV/Documents/&#1056;&#1069;&#1050;/&#1069;&#1083;%20&#1101;&#1085;&#1077;&#1088;&#1075;&#1080;&#1103;/&#1092;&#1072;&#1082;&#1090;%202019%20&#1087;&#1083;&#1072;&#1085;%202021%20&#1101;&#1083;/&#1086;&#1090;%20&#1088;&#1101;&#1082;%20&#1055;&#1054;%20&#1055;&#1054;&#1051;&#1045;&#1058;%202021-2024/&#1055;&#1054;%20&#1055;&#1054;&#1051;&#1045;&#1058;%202021-2024/&#1053;&#1042;&#1042;%20&#1086;&#1090;%20&#1088;&#1101;&#1082;%2030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99;%20&#1087;&#1086;%20&#1087;&#1077;&#1088;&#1077;&#1076;&#1072;&#1095;&#1077;%20&#1101;&#1083;&#1077;&#1082;&#1090;&#1088;&#1080;&#1095;&#1077;&#1089;&#1082;&#1086;&#1081;%20&#1101;&#1085;&#1077;&#1088;&#1075;&#1080;&#1080;%202020-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7;&#1093;%20&#1095;&#1072;&#1089;&#1090;&#1100;/!&#1056;&#1069;&#1050;%20&#1085;&#1072;%202022%20&#1089;&#1090;&#1086;&#1088;&#1086;&#1085;&#1085;&#1080;&#1077;%20&#1086;&#1088;&#1075;.%20&#1087;&#1077;&#1095;&#1072;&#1090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72;%20&#1088;&#1072;&#1089;&#1093;&#1086;&#1076;&#1086;&#1074;%2020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 2021-2024"/>
      <sheetName val="факт 2019"/>
      <sheetName val="корректировка"/>
    </sheetNames>
    <sheetDataSet>
      <sheetData sheetId="0">
        <row r="20">
          <cell r="I20">
            <v>429.72034238055898</v>
          </cell>
        </row>
        <row r="22">
          <cell r="I22">
            <v>6329.1518097478101</v>
          </cell>
        </row>
        <row r="42">
          <cell r="I42">
            <v>8014.3523956780591</v>
          </cell>
        </row>
        <row r="58">
          <cell r="I58">
            <v>2219.7782865341278</v>
          </cell>
        </row>
        <row r="65">
          <cell r="I65">
            <v>9685.7345642991895</v>
          </cell>
        </row>
        <row r="71">
          <cell r="I71">
            <v>23741.669344299189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П 1.3"/>
      <sheetName val="П 1.4"/>
      <sheetName val="П 1.5"/>
      <sheetName val="П 1.6"/>
      <sheetName val="чис-ль р-чих"/>
      <sheetName val="1.16"/>
      <sheetName val="1.15"/>
      <sheetName val="1.17"/>
      <sheetName val="1.17.1"/>
      <sheetName val="1.20"/>
      <sheetName val="1.18.2"/>
      <sheetName val="1.20.3"/>
      <sheetName val="1.21.3"/>
      <sheetName val="1.24"/>
      <sheetName val="1.25"/>
      <sheetName val="1.27"/>
      <sheetName val="2.1"/>
      <sheetName val="2.2"/>
      <sheetName val="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8">
          <cell r="D28">
            <v>140713.32</v>
          </cell>
          <cell r="F28">
            <v>130250.87</v>
          </cell>
        </row>
      </sheetData>
      <sheetData sheetId="15">
        <row r="22">
          <cell r="D22">
            <v>102.44199999999999</v>
          </cell>
          <cell r="F22">
            <v>109.042</v>
          </cell>
        </row>
        <row r="28">
          <cell r="G28">
            <v>15099.87</v>
          </cell>
        </row>
        <row r="29">
          <cell r="D29">
            <v>180</v>
          </cell>
          <cell r="F29">
            <v>219.02</v>
          </cell>
        </row>
      </sheetData>
      <sheetData sheetId="16">
        <row r="15">
          <cell r="D15">
            <v>470.73</v>
          </cell>
          <cell r="N15">
            <v>544.73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 к заполнению"/>
      <sheetName val="поступление ЭЭ"/>
      <sheetName val="отпуск стор."/>
      <sheetName val="П1.6 - баз"/>
      <sheetName val="П1.6 - ожид"/>
      <sheetName val="П1.6 - регул"/>
      <sheetName val="П1.4 баланс ЭЭ"/>
      <sheetName val="П1.5 баланс мощн."/>
      <sheetName val="П1.3 Потери"/>
      <sheetName val="Тех.расход"/>
    </sheetNames>
    <sheetDataSet>
      <sheetData sheetId="0"/>
      <sheetData sheetId="1"/>
      <sheetData sheetId="2"/>
      <sheetData sheetId="3">
        <row r="12">
          <cell r="C12">
            <v>27.131</v>
          </cell>
        </row>
      </sheetData>
      <sheetData sheetId="4">
        <row r="12">
          <cell r="C12">
            <v>29.481999999999999</v>
          </cell>
        </row>
      </sheetData>
      <sheetData sheetId="5">
        <row r="12">
          <cell r="C12">
            <v>27.131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Табл. расходов"/>
      <sheetName val="2014"/>
      <sheetName val="2014 испр"/>
      <sheetName val="2015"/>
      <sheetName val="Лист4"/>
      <sheetName val="15-19"/>
      <sheetName val="16-20"/>
      <sheetName val="Лист3"/>
      <sheetName val="факт17 и план на 19г"/>
      <sheetName val="рэк 2020"/>
      <sheetName val="рэк 2021"/>
      <sheetName val="рэк 2022"/>
      <sheetName val="пл-факт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E15">
            <v>2636.7749999999996</v>
          </cell>
        </row>
        <row r="22">
          <cell r="F22">
            <v>814.54428935639464</v>
          </cell>
          <cell r="I22">
            <v>1138.5371713178261</v>
          </cell>
        </row>
        <row r="23">
          <cell r="F23">
            <v>9749.1915555474043</v>
          </cell>
          <cell r="I23">
            <v>10960.918933637338</v>
          </cell>
        </row>
        <row r="24">
          <cell r="F24">
            <v>8.8575906531428252</v>
          </cell>
          <cell r="I24">
            <v>0</v>
          </cell>
        </row>
        <row r="42">
          <cell r="F42">
            <v>11879.061840253296</v>
          </cell>
          <cell r="I42">
            <v>15524.981144533918</v>
          </cell>
        </row>
        <row r="58">
          <cell r="F58">
            <v>10110.003115129948</v>
          </cell>
          <cell r="I58">
            <v>10146.919930281456</v>
          </cell>
        </row>
        <row r="64">
          <cell r="F64">
            <v>21989.064955383245</v>
          </cell>
          <cell r="I64">
            <v>25671.901074815374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erbakova.la@khrunichev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DS18"/>
  <sheetViews>
    <sheetView tabSelected="1" topLeftCell="A7" workbookViewId="0">
      <selection activeCell="S16" sqref="S16:DA16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0</v>
      </c>
    </row>
    <row r="2" spans="1:123" s="2" customFormat="1" ht="11.25" x14ac:dyDescent="0.2">
      <c r="DS2" s="3" t="s">
        <v>1</v>
      </c>
    </row>
    <row r="3" spans="1:123" s="2" customFormat="1" ht="11.25" x14ac:dyDescent="0.2">
      <c r="DS3" s="3" t="s">
        <v>2</v>
      </c>
    </row>
    <row r="4" spans="1:123" s="2" customFormat="1" ht="11.25" x14ac:dyDescent="0.2">
      <c r="DS4" s="3" t="s">
        <v>3</v>
      </c>
    </row>
    <row r="10" spans="1:123" s="4" customFormat="1" ht="18.75" x14ac:dyDescent="0.3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4" customFormat="1" ht="18.75" x14ac:dyDescent="0.3">
      <c r="A11" s="23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4" customFormat="1" ht="18.75" x14ac:dyDescent="0.3">
      <c r="BI12" s="7" t="s">
        <v>6</v>
      </c>
      <c r="BK12" s="24" t="s">
        <v>259</v>
      </c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D12" s="5" t="s">
        <v>8</v>
      </c>
    </row>
    <row r="13" spans="1:123" s="6" customFormat="1" ht="10.5" x14ac:dyDescent="0.2">
      <c r="BK13" s="21" t="s">
        <v>7</v>
      </c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</row>
    <row r="16" spans="1:123" ht="54" customHeight="1" x14ac:dyDescent="0.25">
      <c r="S16" s="20" t="s">
        <v>250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</row>
    <row r="17" spans="19:105" s="6" customFormat="1" ht="10.5" x14ac:dyDescent="0.2">
      <c r="S17" s="21" t="s">
        <v>9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</row>
    <row r="18" spans="19:105" x14ac:dyDescent="0.25">
      <c r="S18" s="22" t="s">
        <v>251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7" zoomScale="110" zoomScaleNormal="110" workbookViewId="0">
      <selection activeCell="F28" sqref="F28:AC28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10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6" spans="1:124" s="10" customFormat="1" ht="18.75" x14ac:dyDescent="0.3">
      <c r="A6" s="25" t="s">
        <v>13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</row>
    <row r="10" spans="1:124" ht="30.6" customHeight="1" x14ac:dyDescent="0.25">
      <c r="A10" s="11" t="s">
        <v>14</v>
      </c>
      <c r="U10" s="26" t="s">
        <v>253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</row>
    <row r="12" spans="1:124" x14ac:dyDescent="0.25">
      <c r="A12" s="11" t="s">
        <v>15</v>
      </c>
      <c r="Z12" s="27" t="s">
        <v>252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4" spans="1:124" x14ac:dyDescent="0.25">
      <c r="A14" s="11" t="s">
        <v>16</v>
      </c>
      <c r="R14" s="27" t="s">
        <v>246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</row>
    <row r="16" spans="1:124" x14ac:dyDescent="0.25">
      <c r="A16" s="11" t="s">
        <v>17</v>
      </c>
      <c r="R16" s="27" t="s">
        <v>246</v>
      </c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8" spans="1:123" x14ac:dyDescent="0.25">
      <c r="A18" s="11" t="s">
        <v>18</v>
      </c>
      <c r="F18" s="28" t="s">
        <v>254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19</v>
      </c>
      <c r="F20" s="28" t="s">
        <v>255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20</v>
      </c>
      <c r="T22" s="29" t="s">
        <v>257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4" spans="1:123" x14ac:dyDescent="0.25">
      <c r="A24" s="11" t="s">
        <v>21</v>
      </c>
      <c r="X24" s="31" t="s">
        <v>258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22</v>
      </c>
      <c r="T26" s="30" t="s">
        <v>247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23</v>
      </c>
      <c r="F28" s="28" t="s">
        <v>256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T22:DS22"/>
    <mergeCell ref="F28:AC28"/>
    <mergeCell ref="T26:BD26"/>
    <mergeCell ref="X24:BR24"/>
    <mergeCell ref="F20:AF20"/>
    <mergeCell ref="A6:DS6"/>
    <mergeCell ref="U10:DS10"/>
    <mergeCell ref="Z12:DS12"/>
    <mergeCell ref="R14:DS14"/>
    <mergeCell ref="R16:DS16"/>
  </mergeCells>
  <hyperlinks>
    <hyperlink ref="X24" r:id="rId1" display="scherbakova.la@khrunichev.ru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F92"/>
  <sheetViews>
    <sheetView zoomScale="80" zoomScaleNormal="80" workbookViewId="0">
      <selection activeCell="CB20" sqref="CB20:CW24"/>
    </sheetView>
  </sheetViews>
  <sheetFormatPr defaultColWidth="1.140625" defaultRowHeight="15.75" x14ac:dyDescent="0.25"/>
  <cols>
    <col min="1" max="56" width="1.140625" style="1"/>
    <col min="57" max="123" width="1.140625" style="18"/>
    <col min="124" max="16384" width="1.140625" style="1"/>
  </cols>
  <sheetData>
    <row r="1" spans="1:136" s="2" customFormat="1" ht="11.25" x14ac:dyDescent="0.2"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7" t="s">
        <v>24</v>
      </c>
      <c r="DT1" s="3"/>
    </row>
    <row r="2" spans="1:136" s="2" customFormat="1" ht="11.25" x14ac:dyDescent="0.2"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7" t="s">
        <v>11</v>
      </c>
      <c r="DT2" s="3"/>
    </row>
    <row r="3" spans="1:136" s="2" customFormat="1" ht="11.25" x14ac:dyDescent="0.2"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7" t="s">
        <v>12</v>
      </c>
      <c r="DT3" s="3"/>
    </row>
    <row r="5" spans="1:136" s="10" customFormat="1" ht="18.75" x14ac:dyDescent="0.3">
      <c r="A5" s="25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</row>
    <row r="6" spans="1:136" ht="18.75" x14ac:dyDescent="0.3">
      <c r="A6" s="25" t="s">
        <v>240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</row>
    <row r="8" spans="1:136" x14ac:dyDescent="0.25">
      <c r="A8" s="44" t="s">
        <v>26</v>
      </c>
      <c r="B8" s="45"/>
      <c r="C8" s="45"/>
      <c r="D8" s="45"/>
      <c r="E8" s="45"/>
      <c r="F8" s="45"/>
      <c r="G8" s="45"/>
      <c r="H8" s="46"/>
      <c r="I8" s="44" t="s">
        <v>28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6"/>
      <c r="AP8" s="44" t="s">
        <v>29</v>
      </c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41" t="s">
        <v>31</v>
      </c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3"/>
      <c r="CB8" s="41" t="s">
        <v>37</v>
      </c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3"/>
      <c r="CX8" s="41" t="s">
        <v>34</v>
      </c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3"/>
    </row>
    <row r="9" spans="1:136" x14ac:dyDescent="0.25">
      <c r="A9" s="47" t="s">
        <v>27</v>
      </c>
      <c r="B9" s="48"/>
      <c r="C9" s="48"/>
      <c r="D9" s="48"/>
      <c r="E9" s="48"/>
      <c r="F9" s="48"/>
      <c r="G9" s="48"/>
      <c r="H9" s="49"/>
      <c r="I9" s="4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9"/>
      <c r="AP9" s="47" t="s">
        <v>30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9"/>
      <c r="BF9" s="32" t="s">
        <v>32</v>
      </c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4"/>
      <c r="CB9" s="32" t="s">
        <v>38</v>
      </c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4"/>
      <c r="CX9" s="32" t="s">
        <v>35</v>
      </c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4"/>
    </row>
    <row r="10" spans="1:136" ht="15.75" customHeight="1" x14ac:dyDescent="0.25">
      <c r="A10" s="54"/>
      <c r="B10" s="22"/>
      <c r="C10" s="22"/>
      <c r="D10" s="22"/>
      <c r="E10" s="22"/>
      <c r="F10" s="22"/>
      <c r="G10" s="22"/>
      <c r="H10" s="55"/>
      <c r="I10" s="5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55"/>
      <c r="AP10" s="54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55"/>
      <c r="BF10" s="35" t="s">
        <v>33</v>
      </c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7"/>
      <c r="CB10" s="35" t="s">
        <v>130</v>
      </c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7"/>
      <c r="CX10" s="35" t="s">
        <v>36</v>
      </c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7"/>
    </row>
    <row r="11" spans="1:136" s="15" customFormat="1" x14ac:dyDescent="0.2">
      <c r="A11" s="52" t="s">
        <v>39</v>
      </c>
      <c r="B11" s="52"/>
      <c r="C11" s="52"/>
      <c r="D11" s="52"/>
      <c r="E11" s="52"/>
      <c r="F11" s="52"/>
      <c r="G11" s="52"/>
      <c r="H11" s="52"/>
      <c r="I11" s="40" t="s">
        <v>40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38">
        <v>2020</v>
      </c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>
        <v>2021</v>
      </c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>
        <v>2022</v>
      </c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</row>
    <row r="12" spans="1:136" s="15" customFormat="1" x14ac:dyDescent="0.2">
      <c r="A12" s="53"/>
      <c r="B12" s="53"/>
      <c r="C12" s="53"/>
      <c r="D12" s="53"/>
      <c r="E12" s="53"/>
      <c r="F12" s="53"/>
      <c r="G12" s="53"/>
      <c r="H12" s="53"/>
      <c r="I12" s="51" t="s">
        <v>41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</row>
    <row r="13" spans="1:136" s="15" customFormat="1" x14ac:dyDescent="0.2">
      <c r="A13" s="53" t="s">
        <v>46</v>
      </c>
      <c r="B13" s="53"/>
      <c r="C13" s="53"/>
      <c r="D13" s="53"/>
      <c r="E13" s="53"/>
      <c r="F13" s="53"/>
      <c r="G13" s="53"/>
      <c r="H13" s="53"/>
      <c r="I13" s="51" t="s">
        <v>42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3" t="s">
        <v>47</v>
      </c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6">
        <f>28435.71504*100/120</f>
        <v>23696.429199999999</v>
      </c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0">
        <f>+'[1]НВВ 2021-2024'!$I$71</f>
        <v>23741.669344299189</v>
      </c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50">
        <f>+CX48+'[2]1.25'!$G$28</f>
        <v>40771.771074815377</v>
      </c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</row>
    <row r="14" spans="1:136" s="15" customFormat="1" x14ac:dyDescent="0.2">
      <c r="A14" s="53" t="s">
        <v>48</v>
      </c>
      <c r="B14" s="53"/>
      <c r="C14" s="53"/>
      <c r="D14" s="53"/>
      <c r="E14" s="53"/>
      <c r="F14" s="53"/>
      <c r="G14" s="53"/>
      <c r="H14" s="53"/>
      <c r="I14" s="51" t="s">
        <v>43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3" t="s">
        <v>47</v>
      </c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6">
        <f>+BF13-BF48</f>
        <v>1707.3642446167541</v>
      </c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50">
        <f>+CB13-CB48</f>
        <v>14055.93478</v>
      </c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6">
        <f>+CX13-CX48</f>
        <v>15099.870000000003</v>
      </c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</row>
    <row r="15" spans="1:136" s="15" customFormat="1" x14ac:dyDescent="0.2">
      <c r="A15" s="53" t="s">
        <v>49</v>
      </c>
      <c r="B15" s="53"/>
      <c r="C15" s="53"/>
      <c r="D15" s="53"/>
      <c r="E15" s="53"/>
      <c r="F15" s="53"/>
      <c r="G15" s="53"/>
      <c r="H15" s="53"/>
      <c r="I15" s="51" t="s">
        <v>44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3" t="s">
        <v>47</v>
      </c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</row>
    <row r="16" spans="1:136" s="15" customFormat="1" x14ac:dyDescent="0.2">
      <c r="A16" s="53"/>
      <c r="B16" s="53"/>
      <c r="C16" s="53"/>
      <c r="D16" s="53"/>
      <c r="E16" s="53"/>
      <c r="F16" s="53"/>
      <c r="G16" s="53"/>
      <c r="H16" s="53"/>
      <c r="I16" s="51" t="s">
        <v>45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</row>
    <row r="17" spans="1:123" s="15" customFormat="1" x14ac:dyDescent="0.2">
      <c r="A17" s="53" t="s">
        <v>50</v>
      </c>
      <c r="B17" s="53"/>
      <c r="C17" s="53"/>
      <c r="D17" s="53"/>
      <c r="E17" s="53"/>
      <c r="F17" s="53"/>
      <c r="G17" s="53"/>
      <c r="H17" s="53"/>
      <c r="I17" s="51" t="s">
        <v>51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3" t="s">
        <v>47</v>
      </c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</row>
    <row r="18" spans="1:123" s="15" customFormat="1" x14ac:dyDescent="0.2">
      <c r="A18" s="53" t="s">
        <v>52</v>
      </c>
      <c r="B18" s="53"/>
      <c r="C18" s="53"/>
      <c r="D18" s="53"/>
      <c r="E18" s="53"/>
      <c r="F18" s="53"/>
      <c r="G18" s="53"/>
      <c r="H18" s="53"/>
      <c r="I18" s="51" t="s">
        <v>53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</row>
    <row r="19" spans="1:123" s="15" customFormat="1" x14ac:dyDescent="0.2">
      <c r="A19" s="53"/>
      <c r="B19" s="53"/>
      <c r="C19" s="53"/>
      <c r="D19" s="53"/>
      <c r="E19" s="53"/>
      <c r="F19" s="53"/>
      <c r="G19" s="53"/>
      <c r="H19" s="53"/>
      <c r="I19" s="51" t="s">
        <v>54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</row>
    <row r="20" spans="1:123" s="15" customFormat="1" x14ac:dyDescent="0.2">
      <c r="A20" s="53" t="s">
        <v>55</v>
      </c>
      <c r="B20" s="53"/>
      <c r="C20" s="53"/>
      <c r="D20" s="53"/>
      <c r="E20" s="53"/>
      <c r="F20" s="53"/>
      <c r="G20" s="53"/>
      <c r="H20" s="53"/>
      <c r="I20" s="51" t="s">
        <v>56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3" t="s">
        <v>61</v>
      </c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</row>
    <row r="21" spans="1:123" s="15" customFormat="1" x14ac:dyDescent="0.2">
      <c r="A21" s="53"/>
      <c r="B21" s="53"/>
      <c r="C21" s="53"/>
      <c r="D21" s="53"/>
      <c r="E21" s="53"/>
      <c r="F21" s="53"/>
      <c r="G21" s="53"/>
      <c r="H21" s="53"/>
      <c r="I21" s="51" t="s">
        <v>57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</row>
    <row r="22" spans="1:123" s="15" customFormat="1" x14ac:dyDescent="0.2">
      <c r="A22" s="53"/>
      <c r="B22" s="53"/>
      <c r="C22" s="53"/>
      <c r="D22" s="53"/>
      <c r="E22" s="53"/>
      <c r="F22" s="53"/>
      <c r="G22" s="53"/>
      <c r="H22" s="53"/>
      <c r="I22" s="51" t="s">
        <v>58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</row>
    <row r="23" spans="1:123" s="15" customFormat="1" x14ac:dyDescent="0.2">
      <c r="A23" s="53"/>
      <c r="B23" s="53"/>
      <c r="C23" s="53"/>
      <c r="D23" s="53"/>
      <c r="E23" s="53"/>
      <c r="F23" s="53"/>
      <c r="G23" s="53"/>
      <c r="H23" s="53"/>
      <c r="I23" s="51" t="s">
        <v>59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</row>
    <row r="24" spans="1:123" s="15" customFormat="1" x14ac:dyDescent="0.2">
      <c r="A24" s="53"/>
      <c r="B24" s="53"/>
      <c r="C24" s="53"/>
      <c r="D24" s="53"/>
      <c r="E24" s="53"/>
      <c r="F24" s="53"/>
      <c r="G24" s="53"/>
      <c r="H24" s="53"/>
      <c r="I24" s="51" t="s">
        <v>60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</row>
    <row r="25" spans="1:123" s="15" customFormat="1" x14ac:dyDescent="0.2">
      <c r="A25" s="53" t="s">
        <v>62</v>
      </c>
      <c r="B25" s="53"/>
      <c r="C25" s="53"/>
      <c r="D25" s="53"/>
      <c r="E25" s="53"/>
      <c r="F25" s="53"/>
      <c r="G25" s="53"/>
      <c r="H25" s="53"/>
      <c r="I25" s="51" t="s">
        <v>63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</row>
    <row r="26" spans="1:123" s="15" customFormat="1" x14ac:dyDescent="0.2">
      <c r="A26" s="53"/>
      <c r="B26" s="53"/>
      <c r="C26" s="53"/>
      <c r="D26" s="53"/>
      <c r="E26" s="53"/>
      <c r="F26" s="53"/>
      <c r="G26" s="53"/>
      <c r="H26" s="53"/>
      <c r="I26" s="51" t="s">
        <v>41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</row>
    <row r="27" spans="1:123" s="15" customFormat="1" x14ac:dyDescent="0.2">
      <c r="A27" s="53" t="s">
        <v>64</v>
      </c>
      <c r="B27" s="53"/>
      <c r="C27" s="53"/>
      <c r="D27" s="53"/>
      <c r="E27" s="53"/>
      <c r="F27" s="53"/>
      <c r="G27" s="53"/>
      <c r="H27" s="53"/>
      <c r="I27" s="51" t="s">
        <v>148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3" t="s">
        <v>66</v>
      </c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</row>
    <row r="28" spans="1:123" s="15" customFormat="1" ht="15.75" customHeight="1" x14ac:dyDescent="0.25">
      <c r="A28" s="53"/>
      <c r="B28" s="53"/>
      <c r="C28" s="53"/>
      <c r="D28" s="53"/>
      <c r="E28" s="53"/>
      <c r="F28" s="53"/>
      <c r="G28" s="53"/>
      <c r="H28" s="53"/>
      <c r="I28" s="57" t="s">
        <v>149</v>
      </c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</row>
    <row r="29" spans="1:123" s="15" customFormat="1" x14ac:dyDescent="0.2">
      <c r="A29" s="53" t="s">
        <v>67</v>
      </c>
      <c r="B29" s="53"/>
      <c r="C29" s="53"/>
      <c r="D29" s="53"/>
      <c r="E29" s="53"/>
      <c r="F29" s="53"/>
      <c r="G29" s="53"/>
      <c r="H29" s="53"/>
      <c r="I29" s="51" t="s">
        <v>65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3" t="s">
        <v>87</v>
      </c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</row>
    <row r="30" spans="1:123" s="15" customFormat="1" ht="15.75" customHeight="1" x14ac:dyDescent="0.25">
      <c r="A30" s="53"/>
      <c r="B30" s="53"/>
      <c r="C30" s="53"/>
      <c r="D30" s="53"/>
      <c r="E30" s="53"/>
      <c r="F30" s="53"/>
      <c r="G30" s="53"/>
      <c r="H30" s="53"/>
      <c r="I30" s="57" t="s">
        <v>131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</row>
    <row r="31" spans="1:123" s="15" customFormat="1" ht="15.75" customHeight="1" x14ac:dyDescent="0.25">
      <c r="A31" s="53" t="s">
        <v>68</v>
      </c>
      <c r="B31" s="53"/>
      <c r="C31" s="53"/>
      <c r="D31" s="53"/>
      <c r="E31" s="53"/>
      <c r="F31" s="53"/>
      <c r="G31" s="53"/>
      <c r="H31" s="53"/>
      <c r="I31" s="57" t="s">
        <v>132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3" t="s">
        <v>66</v>
      </c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</row>
    <row r="32" spans="1:123" s="15" customFormat="1" x14ac:dyDescent="0.2">
      <c r="A32" s="53" t="s">
        <v>69</v>
      </c>
      <c r="B32" s="53"/>
      <c r="C32" s="53"/>
      <c r="D32" s="53"/>
      <c r="E32" s="53"/>
      <c r="F32" s="53"/>
      <c r="G32" s="53"/>
      <c r="H32" s="53"/>
      <c r="I32" s="51" t="s">
        <v>70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3" t="s">
        <v>71</v>
      </c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39">
        <f>'[2]1.25'!$D$22</f>
        <v>102.44199999999999</v>
      </c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>
        <v>98.876000000000005</v>
      </c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>
        <f>+'[2]1.25'!$F$22</f>
        <v>109.042</v>
      </c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</row>
    <row r="33" spans="1:123" s="15" customFormat="1" ht="15.75" customHeight="1" x14ac:dyDescent="0.25">
      <c r="A33" s="53"/>
      <c r="B33" s="53"/>
      <c r="C33" s="53"/>
      <c r="D33" s="53"/>
      <c r="E33" s="53"/>
      <c r="F33" s="53"/>
      <c r="G33" s="53"/>
      <c r="H33" s="53"/>
      <c r="I33" s="57" t="s">
        <v>133</v>
      </c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</row>
    <row r="34" spans="1:123" s="15" customFormat="1" x14ac:dyDescent="0.2">
      <c r="A34" s="53" t="s">
        <v>72</v>
      </c>
      <c r="B34" s="53"/>
      <c r="C34" s="53"/>
      <c r="D34" s="53"/>
      <c r="E34" s="53"/>
      <c r="F34" s="53"/>
      <c r="G34" s="53"/>
      <c r="H34" s="53"/>
      <c r="I34" s="51" t="s">
        <v>73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3" t="s">
        <v>71</v>
      </c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39">
        <f>+'[3]П1.6 - баз'!$C$12</f>
        <v>27.131</v>
      </c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>
        <f>+'[3]П1.6 - ожид'!$C$12</f>
        <v>29.481999999999999</v>
      </c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>
        <f>+'[3]П1.6 - регул'!$C$12</f>
        <v>27.131</v>
      </c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</row>
    <row r="35" spans="1:123" s="15" customFormat="1" x14ac:dyDescent="0.2">
      <c r="A35" s="53"/>
      <c r="B35" s="53"/>
      <c r="C35" s="53"/>
      <c r="D35" s="53"/>
      <c r="E35" s="53"/>
      <c r="F35" s="53"/>
      <c r="G35" s="53"/>
      <c r="H35" s="53"/>
      <c r="I35" s="51" t="s">
        <v>74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</row>
    <row r="36" spans="1:123" s="15" customFormat="1" ht="15.75" customHeight="1" x14ac:dyDescent="0.25">
      <c r="A36" s="53"/>
      <c r="B36" s="53"/>
      <c r="C36" s="53"/>
      <c r="D36" s="53"/>
      <c r="E36" s="53"/>
      <c r="F36" s="53"/>
      <c r="G36" s="53"/>
      <c r="H36" s="53"/>
      <c r="I36" s="57" t="s">
        <v>134</v>
      </c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</row>
    <row r="37" spans="1:123" s="15" customFormat="1" x14ac:dyDescent="0.2">
      <c r="A37" s="53" t="s">
        <v>75</v>
      </c>
      <c r="B37" s="53"/>
      <c r="C37" s="53"/>
      <c r="D37" s="53"/>
      <c r="E37" s="53"/>
      <c r="F37" s="53"/>
      <c r="G37" s="53"/>
      <c r="H37" s="53"/>
      <c r="I37" s="51" t="s">
        <v>76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3" t="s">
        <v>61</v>
      </c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39">
        <v>8.14</v>
      </c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>
        <v>8.14</v>
      </c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>
        <v>8.14</v>
      </c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</row>
    <row r="38" spans="1:123" s="15" customFormat="1" x14ac:dyDescent="0.2">
      <c r="A38" s="53"/>
      <c r="B38" s="53"/>
      <c r="C38" s="53"/>
      <c r="D38" s="53"/>
      <c r="E38" s="53"/>
      <c r="F38" s="53"/>
      <c r="G38" s="53"/>
      <c r="H38" s="53"/>
      <c r="I38" s="51" t="s">
        <v>77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</row>
    <row r="39" spans="1:123" s="15" customFormat="1" x14ac:dyDescent="0.2">
      <c r="A39" s="53"/>
      <c r="B39" s="53"/>
      <c r="C39" s="53"/>
      <c r="D39" s="53"/>
      <c r="E39" s="53"/>
      <c r="F39" s="53"/>
      <c r="G39" s="53"/>
      <c r="H39" s="53"/>
      <c r="I39" s="51" t="s">
        <v>78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</row>
    <row r="40" spans="1:123" ht="15.75" customHeight="1" x14ac:dyDescent="0.25">
      <c r="A40" s="53"/>
      <c r="B40" s="53"/>
      <c r="C40" s="53"/>
      <c r="D40" s="53"/>
      <c r="E40" s="53"/>
      <c r="F40" s="53"/>
      <c r="G40" s="53"/>
      <c r="H40" s="53"/>
      <c r="I40" s="57" t="s">
        <v>244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</row>
    <row r="41" spans="1:123" s="15" customFormat="1" x14ac:dyDescent="0.2">
      <c r="A41" s="53" t="s">
        <v>79</v>
      </c>
      <c r="B41" s="53"/>
      <c r="C41" s="53"/>
      <c r="D41" s="53"/>
      <c r="E41" s="53"/>
      <c r="F41" s="53"/>
      <c r="G41" s="53"/>
      <c r="H41" s="53"/>
      <c r="I41" s="51" t="s">
        <v>80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</row>
    <row r="42" spans="1:123" s="15" customFormat="1" x14ac:dyDescent="0.2">
      <c r="A42" s="53"/>
      <c r="B42" s="53"/>
      <c r="C42" s="53"/>
      <c r="D42" s="53"/>
      <c r="E42" s="53"/>
      <c r="F42" s="53"/>
      <c r="G42" s="53"/>
      <c r="H42" s="53"/>
      <c r="I42" s="51" t="s">
        <v>81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</row>
    <row r="43" spans="1:123" s="15" customFormat="1" ht="15.75" customHeight="1" x14ac:dyDescent="0.25">
      <c r="A43" s="53"/>
      <c r="B43" s="53"/>
      <c r="C43" s="53"/>
      <c r="D43" s="53"/>
      <c r="E43" s="53"/>
      <c r="F43" s="53"/>
      <c r="G43" s="53"/>
      <c r="H43" s="53"/>
      <c r="I43" s="57" t="s">
        <v>245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</row>
    <row r="44" spans="1:123" s="15" customFormat="1" x14ac:dyDescent="0.2">
      <c r="A44" s="53" t="s">
        <v>83</v>
      </c>
      <c r="B44" s="53"/>
      <c r="C44" s="53"/>
      <c r="D44" s="53"/>
      <c r="E44" s="53"/>
      <c r="F44" s="53"/>
      <c r="G44" s="53"/>
      <c r="H44" s="53"/>
      <c r="I44" s="51" t="s">
        <v>84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3" t="s">
        <v>87</v>
      </c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</row>
    <row r="45" spans="1:123" s="15" customFormat="1" x14ac:dyDescent="0.2">
      <c r="A45" s="53"/>
      <c r="B45" s="53"/>
      <c r="C45" s="53"/>
      <c r="D45" s="53"/>
      <c r="E45" s="53"/>
      <c r="F45" s="53"/>
      <c r="G45" s="53"/>
      <c r="H45" s="53"/>
      <c r="I45" s="51" t="s">
        <v>85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1:123" s="15" customFormat="1" x14ac:dyDescent="0.2">
      <c r="A46" s="53"/>
      <c r="B46" s="53"/>
      <c r="C46" s="53"/>
      <c r="D46" s="53"/>
      <c r="E46" s="53"/>
      <c r="F46" s="53"/>
      <c r="G46" s="53"/>
      <c r="H46" s="53"/>
      <c r="I46" s="51" t="s">
        <v>86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</row>
    <row r="47" spans="1:123" s="15" customFormat="1" ht="15.75" customHeight="1" x14ac:dyDescent="0.25">
      <c r="A47" s="53"/>
      <c r="B47" s="53"/>
      <c r="C47" s="53"/>
      <c r="D47" s="53"/>
      <c r="E47" s="53"/>
      <c r="F47" s="53"/>
      <c r="G47" s="53"/>
      <c r="H47" s="53"/>
      <c r="I47" s="57" t="s">
        <v>135</v>
      </c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</row>
    <row r="48" spans="1:123" s="15" customFormat="1" x14ac:dyDescent="0.2">
      <c r="A48" s="53" t="s">
        <v>88</v>
      </c>
      <c r="B48" s="53"/>
      <c r="C48" s="53"/>
      <c r="D48" s="53"/>
      <c r="E48" s="53"/>
      <c r="F48" s="53"/>
      <c r="G48" s="53"/>
      <c r="H48" s="53"/>
      <c r="I48" s="51" t="s">
        <v>89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9">
        <f>+'[4]рэк 2022'!$F$64</f>
        <v>21989.064955383245</v>
      </c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>
        <f>+'[1]НВВ 2021-2024'!$I$65</f>
        <v>9685.7345642991895</v>
      </c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>
        <f>+'[4]рэк 2022'!$I$64</f>
        <v>25671.901074815374</v>
      </c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</row>
    <row r="49" spans="1:123" s="15" customFormat="1" x14ac:dyDescent="0.2">
      <c r="A49" s="53"/>
      <c r="B49" s="53"/>
      <c r="C49" s="53"/>
      <c r="D49" s="53"/>
      <c r="E49" s="53"/>
      <c r="F49" s="53"/>
      <c r="G49" s="53"/>
      <c r="H49" s="53"/>
      <c r="I49" s="51" t="s">
        <v>90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</row>
    <row r="50" spans="1:123" s="15" customFormat="1" x14ac:dyDescent="0.2">
      <c r="A50" s="53"/>
      <c r="B50" s="53"/>
      <c r="C50" s="53"/>
      <c r="D50" s="53"/>
      <c r="E50" s="53"/>
      <c r="F50" s="53"/>
      <c r="G50" s="53"/>
      <c r="H50" s="53"/>
      <c r="I50" s="51" t="s">
        <v>91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</row>
    <row r="51" spans="1:123" s="15" customFormat="1" x14ac:dyDescent="0.2">
      <c r="A51" s="53" t="s">
        <v>92</v>
      </c>
      <c r="B51" s="53"/>
      <c r="C51" s="53"/>
      <c r="D51" s="53"/>
      <c r="E51" s="53"/>
      <c r="F51" s="53"/>
      <c r="G51" s="53"/>
      <c r="H51" s="53"/>
      <c r="I51" s="51" t="s">
        <v>93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3" t="s">
        <v>47</v>
      </c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9">
        <f>+'[4]рэк 2022'!$F$42</f>
        <v>11879.061840253296</v>
      </c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59">
        <f>+'[1]НВВ 2021-2024'!$I$42</f>
        <v>8014.3523956780591</v>
      </c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59">
        <f>+'[4]рэк 2022'!$I$42</f>
        <v>15524.981144533918</v>
      </c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</row>
    <row r="52" spans="1:123" s="15" customFormat="1" ht="15.75" customHeight="1" x14ac:dyDescent="0.25">
      <c r="A52" s="53"/>
      <c r="B52" s="53"/>
      <c r="C52" s="53"/>
      <c r="D52" s="53"/>
      <c r="E52" s="53"/>
      <c r="F52" s="53"/>
      <c r="G52" s="53"/>
      <c r="H52" s="53"/>
      <c r="I52" s="57" t="s">
        <v>136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</row>
    <row r="53" spans="1:123" s="15" customFormat="1" ht="15.75" customHeight="1" x14ac:dyDescent="0.25">
      <c r="A53" s="53"/>
      <c r="B53" s="53"/>
      <c r="C53" s="53"/>
      <c r="D53" s="53"/>
      <c r="E53" s="53"/>
      <c r="F53" s="53"/>
      <c r="G53" s="53"/>
      <c r="H53" s="53"/>
      <c r="I53" s="57" t="s">
        <v>137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</row>
    <row r="54" spans="1:123" s="15" customFormat="1" x14ac:dyDescent="0.2">
      <c r="A54" s="53"/>
      <c r="B54" s="53"/>
      <c r="C54" s="53"/>
      <c r="D54" s="53"/>
      <c r="E54" s="53"/>
      <c r="F54" s="53"/>
      <c r="G54" s="53"/>
      <c r="H54" s="53"/>
      <c r="I54" s="51" t="s">
        <v>94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</row>
    <row r="55" spans="1:123" s="15" customFormat="1" x14ac:dyDescent="0.2">
      <c r="A55" s="53"/>
      <c r="B55" s="53"/>
      <c r="C55" s="53"/>
      <c r="D55" s="53"/>
      <c r="E55" s="53"/>
      <c r="F55" s="53"/>
      <c r="G55" s="53"/>
      <c r="H55" s="53"/>
      <c r="I55" s="51" t="s">
        <v>95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0">
        <f>+'[4]рэк 2022'!$F$23</f>
        <v>9749.1915555474043</v>
      </c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9">
        <f>+'[1]НВВ 2021-2024'!$I$22</f>
        <v>6329.1518097478101</v>
      </c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59">
        <f>+'[4]рэк 2022'!$I$23</f>
        <v>10960.918933637338</v>
      </c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</row>
    <row r="56" spans="1:123" s="15" customFormat="1" x14ac:dyDescent="0.2">
      <c r="A56" s="53"/>
      <c r="B56" s="53"/>
      <c r="C56" s="53"/>
      <c r="D56" s="53"/>
      <c r="E56" s="53"/>
      <c r="F56" s="53"/>
      <c r="G56" s="53"/>
      <c r="H56" s="53"/>
      <c r="I56" s="51" t="s">
        <v>241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0">
        <f>+'[4]рэк 2022'!$F$22+'[4]рэк 2022'!$F$24</f>
        <v>823.40188000953742</v>
      </c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9">
        <f>+'[1]НВВ 2021-2024'!$I$20</f>
        <v>429.72034238055898</v>
      </c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59">
        <f>+'[4]рэк 2022'!$I$22+'[4]рэк 2022'!$I$24</f>
        <v>1138.5371713178261</v>
      </c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</row>
    <row r="57" spans="1:123" s="15" customFormat="1" x14ac:dyDescent="0.2">
      <c r="A57" s="53"/>
      <c r="B57" s="53"/>
      <c r="C57" s="53"/>
      <c r="D57" s="53"/>
      <c r="E57" s="53"/>
      <c r="F57" s="53"/>
      <c r="G57" s="53"/>
      <c r="H57" s="53"/>
      <c r="I57" s="51" t="s">
        <v>96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0">
        <f>+BF51-BF55-BF56</f>
        <v>1306.4684046963548</v>
      </c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>
        <f>+CB51-CB55-CB56</f>
        <v>1255.4802435496899</v>
      </c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>
        <f>+CX51-CX55-CX56</f>
        <v>3425.5250395787539</v>
      </c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</row>
    <row r="58" spans="1:123" s="15" customFormat="1" x14ac:dyDescent="0.2">
      <c r="A58" s="53" t="s">
        <v>97</v>
      </c>
      <c r="B58" s="53"/>
      <c r="C58" s="53"/>
      <c r="D58" s="53"/>
      <c r="E58" s="53"/>
      <c r="F58" s="53"/>
      <c r="G58" s="53"/>
      <c r="H58" s="53"/>
      <c r="I58" s="51" t="s">
        <v>98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3" t="s">
        <v>47</v>
      </c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0">
        <f>+'[4]рэк 2022'!$F$58</f>
        <v>10110.003115129948</v>
      </c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9">
        <f>+'[1]НВВ 2021-2024'!$I$58</f>
        <v>2219.7782865341278</v>
      </c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59">
        <f>'[4]рэк 2022'!$I$58</f>
        <v>10146.919930281456</v>
      </c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</row>
    <row r="59" spans="1:123" s="15" customFormat="1" ht="15.75" customHeight="1" x14ac:dyDescent="0.25">
      <c r="A59" s="53"/>
      <c r="B59" s="53"/>
      <c r="C59" s="53"/>
      <c r="D59" s="53"/>
      <c r="E59" s="53"/>
      <c r="F59" s="53"/>
      <c r="G59" s="53"/>
      <c r="H59" s="53"/>
      <c r="I59" s="57" t="s">
        <v>138</v>
      </c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</row>
    <row r="60" spans="1:123" s="15" customFormat="1" ht="15.75" customHeight="1" x14ac:dyDescent="0.25">
      <c r="A60" s="53"/>
      <c r="B60" s="53"/>
      <c r="C60" s="53"/>
      <c r="D60" s="53"/>
      <c r="E60" s="53"/>
      <c r="F60" s="53"/>
      <c r="G60" s="53"/>
      <c r="H60" s="53"/>
      <c r="I60" s="57" t="s">
        <v>139</v>
      </c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</row>
    <row r="61" spans="1:123" s="15" customFormat="1" x14ac:dyDescent="0.2">
      <c r="A61" s="53" t="s">
        <v>99</v>
      </c>
      <c r="B61" s="53"/>
      <c r="C61" s="53"/>
      <c r="D61" s="53"/>
      <c r="E61" s="53"/>
      <c r="F61" s="53"/>
      <c r="G61" s="53"/>
      <c r="H61" s="53"/>
      <c r="I61" s="51" t="s">
        <v>100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3" t="s">
        <v>47</v>
      </c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39">
        <v>0</v>
      </c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>
        <v>0</v>
      </c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50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</row>
    <row r="62" spans="1:123" s="15" customFormat="1" x14ac:dyDescent="0.2">
      <c r="A62" s="53"/>
      <c r="B62" s="53"/>
      <c r="C62" s="53"/>
      <c r="D62" s="53"/>
      <c r="E62" s="53"/>
      <c r="F62" s="53"/>
      <c r="G62" s="53"/>
      <c r="H62" s="53"/>
      <c r="I62" s="51" t="s">
        <v>101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</row>
    <row r="63" spans="1:123" s="15" customFormat="1" x14ac:dyDescent="0.2">
      <c r="A63" s="53" t="s">
        <v>102</v>
      </c>
      <c r="B63" s="53"/>
      <c r="C63" s="53"/>
      <c r="D63" s="53"/>
      <c r="E63" s="53"/>
      <c r="F63" s="53"/>
      <c r="G63" s="53"/>
      <c r="H63" s="53"/>
      <c r="I63" s="51" t="s">
        <v>103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3" t="s">
        <v>47</v>
      </c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39">
        <v>0</v>
      </c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>
        <v>0</v>
      </c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>
        <v>0</v>
      </c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</row>
    <row r="64" spans="1:123" s="15" customFormat="1" x14ac:dyDescent="0.2">
      <c r="A64" s="53"/>
      <c r="B64" s="53"/>
      <c r="C64" s="53"/>
      <c r="D64" s="53"/>
      <c r="E64" s="53"/>
      <c r="F64" s="53"/>
      <c r="G64" s="53"/>
      <c r="H64" s="53"/>
      <c r="I64" s="51" t="s">
        <v>104</v>
      </c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</row>
    <row r="65" spans="1:123" s="15" customFormat="1" x14ac:dyDescent="0.2">
      <c r="A65" s="53" t="s">
        <v>105</v>
      </c>
      <c r="B65" s="53"/>
      <c r="C65" s="53"/>
      <c r="D65" s="53"/>
      <c r="E65" s="53"/>
      <c r="F65" s="53"/>
      <c r="G65" s="53"/>
      <c r="H65" s="53"/>
      <c r="I65" s="51" t="s">
        <v>106</v>
      </c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8" t="s">
        <v>248</v>
      </c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 t="s">
        <v>248</v>
      </c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 t="s">
        <v>248</v>
      </c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</row>
    <row r="66" spans="1:123" s="15" customFormat="1" x14ac:dyDescent="0.2">
      <c r="A66" s="53"/>
      <c r="B66" s="53"/>
      <c r="C66" s="53"/>
      <c r="D66" s="53"/>
      <c r="E66" s="53"/>
      <c r="F66" s="53"/>
      <c r="G66" s="53"/>
      <c r="H66" s="53"/>
      <c r="I66" s="51" t="s">
        <v>107</v>
      </c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</row>
    <row r="67" spans="1:123" s="15" customFormat="1" x14ac:dyDescent="0.2">
      <c r="A67" s="53"/>
      <c r="B67" s="53"/>
      <c r="C67" s="53"/>
      <c r="D67" s="53"/>
      <c r="E67" s="53"/>
      <c r="F67" s="53"/>
      <c r="G67" s="53"/>
      <c r="H67" s="53"/>
      <c r="I67" s="51" t="s">
        <v>82</v>
      </c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</row>
    <row r="68" spans="1:123" s="15" customFormat="1" x14ac:dyDescent="0.2">
      <c r="A68" s="53"/>
      <c r="B68" s="53"/>
      <c r="C68" s="53"/>
      <c r="D68" s="53"/>
      <c r="E68" s="53"/>
      <c r="F68" s="53"/>
      <c r="G68" s="53"/>
      <c r="H68" s="53"/>
      <c r="I68" s="60" t="s">
        <v>108</v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</row>
    <row r="69" spans="1:123" s="15" customFormat="1" ht="15.75" customHeight="1" x14ac:dyDescent="0.25">
      <c r="A69" s="53"/>
      <c r="B69" s="53"/>
      <c r="C69" s="53"/>
      <c r="D69" s="53"/>
      <c r="E69" s="53"/>
      <c r="F69" s="53"/>
      <c r="G69" s="53"/>
      <c r="H69" s="53"/>
      <c r="I69" s="57" t="s">
        <v>140</v>
      </c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3" t="s">
        <v>109</v>
      </c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39">
        <f>+'[4]рэк 2022'!$E$15</f>
        <v>2636.7749999999996</v>
      </c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>
        <v>792.5</v>
      </c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>
        <f>+BF69</f>
        <v>2636.7749999999996</v>
      </c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</row>
    <row r="70" spans="1:123" s="15" customFormat="1" x14ac:dyDescent="0.2">
      <c r="A70" s="53"/>
      <c r="B70" s="53"/>
      <c r="C70" s="53"/>
      <c r="D70" s="53"/>
      <c r="E70" s="53"/>
      <c r="F70" s="53"/>
      <c r="G70" s="53"/>
      <c r="H70" s="53"/>
      <c r="I70" s="51" t="s">
        <v>110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3" t="s">
        <v>47</v>
      </c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</row>
    <row r="71" spans="1:123" s="15" customFormat="1" ht="15.75" customHeight="1" x14ac:dyDescent="0.25">
      <c r="A71" s="53"/>
      <c r="B71" s="53"/>
      <c r="C71" s="53"/>
      <c r="D71" s="53"/>
      <c r="E71" s="53"/>
      <c r="F71" s="53"/>
      <c r="G71" s="53"/>
      <c r="H71" s="53"/>
      <c r="I71" s="57" t="s">
        <v>141</v>
      </c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3" t="s">
        <v>111</v>
      </c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</row>
    <row r="72" spans="1:123" s="15" customFormat="1" x14ac:dyDescent="0.2">
      <c r="A72" s="53" t="s">
        <v>112</v>
      </c>
      <c r="B72" s="53"/>
      <c r="C72" s="53"/>
      <c r="D72" s="53"/>
      <c r="E72" s="53"/>
      <c r="F72" s="53"/>
      <c r="G72" s="53"/>
      <c r="H72" s="53"/>
      <c r="I72" s="51" t="s">
        <v>113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39">
        <v>23</v>
      </c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61">
        <v>12.36</v>
      </c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>
        <v>23</v>
      </c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</row>
    <row r="73" spans="1:123" s="15" customFormat="1" x14ac:dyDescent="0.2">
      <c r="A73" s="53"/>
      <c r="B73" s="53"/>
      <c r="C73" s="53"/>
      <c r="D73" s="53"/>
      <c r="E73" s="53"/>
      <c r="F73" s="53"/>
      <c r="G73" s="53"/>
      <c r="H73" s="53"/>
      <c r="I73" s="51" t="s">
        <v>156</v>
      </c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</row>
    <row r="74" spans="1:123" s="15" customFormat="1" x14ac:dyDescent="0.2">
      <c r="A74" s="53"/>
      <c r="B74" s="53"/>
      <c r="C74" s="53"/>
      <c r="D74" s="53"/>
      <c r="E74" s="53"/>
      <c r="F74" s="53"/>
      <c r="G74" s="53"/>
      <c r="H74" s="53"/>
      <c r="I74" s="51" t="s">
        <v>114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</row>
    <row r="75" spans="1:123" s="15" customFormat="1" x14ac:dyDescent="0.2">
      <c r="A75" s="53" t="s">
        <v>115</v>
      </c>
      <c r="B75" s="53"/>
      <c r="C75" s="53"/>
      <c r="D75" s="53"/>
      <c r="E75" s="53"/>
      <c r="F75" s="53"/>
      <c r="G75" s="53"/>
      <c r="H75" s="53"/>
      <c r="I75" s="51" t="s">
        <v>116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3" t="s">
        <v>118</v>
      </c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39">
        <v>23</v>
      </c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61">
        <v>12.36</v>
      </c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>
        <v>23</v>
      </c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</row>
    <row r="76" spans="1:123" s="15" customFormat="1" x14ac:dyDescent="0.2">
      <c r="A76" s="53"/>
      <c r="B76" s="53"/>
      <c r="C76" s="53"/>
      <c r="D76" s="53"/>
      <c r="E76" s="53"/>
      <c r="F76" s="53"/>
      <c r="G76" s="53"/>
      <c r="H76" s="53"/>
      <c r="I76" s="51" t="s">
        <v>117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</row>
    <row r="77" spans="1:123" s="15" customFormat="1" x14ac:dyDescent="0.2">
      <c r="A77" s="53" t="s">
        <v>119</v>
      </c>
      <c r="B77" s="53"/>
      <c r="C77" s="53"/>
      <c r="D77" s="53"/>
      <c r="E77" s="53"/>
      <c r="F77" s="53"/>
      <c r="G77" s="53"/>
      <c r="H77" s="53"/>
      <c r="I77" s="51" t="s">
        <v>120</v>
      </c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3" t="s">
        <v>47</v>
      </c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0">
        <f>+BF55/BF72*1000/12</f>
        <v>35323.157809954362</v>
      </c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>
        <f>+CB55/CB72*1000/12</f>
        <v>42672.274876940472</v>
      </c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>
        <f>+CX55/CX72*1000/12</f>
        <v>39713.474397236736</v>
      </c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</row>
    <row r="78" spans="1:123" s="15" customFormat="1" x14ac:dyDescent="0.2">
      <c r="A78" s="53"/>
      <c r="B78" s="53"/>
      <c r="C78" s="53"/>
      <c r="D78" s="53"/>
      <c r="E78" s="53"/>
      <c r="F78" s="53"/>
      <c r="G78" s="53"/>
      <c r="H78" s="53"/>
      <c r="I78" s="51" t="s">
        <v>121</v>
      </c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3" t="s">
        <v>122</v>
      </c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</row>
    <row r="79" spans="1:123" s="15" customFormat="1" x14ac:dyDescent="0.2">
      <c r="A79" s="53" t="s">
        <v>123</v>
      </c>
      <c r="B79" s="53"/>
      <c r="C79" s="53"/>
      <c r="D79" s="53"/>
      <c r="E79" s="53"/>
      <c r="F79" s="53"/>
      <c r="G79" s="53"/>
      <c r="H79" s="53"/>
      <c r="I79" s="51" t="s">
        <v>124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</row>
    <row r="80" spans="1:123" s="15" customFormat="1" x14ac:dyDescent="0.2">
      <c r="A80" s="53"/>
      <c r="B80" s="53"/>
      <c r="C80" s="53"/>
      <c r="D80" s="53"/>
      <c r="E80" s="53"/>
      <c r="F80" s="53"/>
      <c r="G80" s="53"/>
      <c r="H80" s="53"/>
      <c r="I80" s="51" t="s">
        <v>125</v>
      </c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</row>
    <row r="81" spans="1:123" s="15" customFormat="1" x14ac:dyDescent="0.2">
      <c r="A81" s="53"/>
      <c r="B81" s="53"/>
      <c r="C81" s="53"/>
      <c r="D81" s="53"/>
      <c r="E81" s="53"/>
      <c r="F81" s="53"/>
      <c r="G81" s="53"/>
      <c r="H81" s="53"/>
      <c r="I81" s="51" t="s">
        <v>126</v>
      </c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</row>
    <row r="82" spans="1:123" s="15" customFormat="1" x14ac:dyDescent="0.2">
      <c r="A82" s="53"/>
      <c r="B82" s="53"/>
      <c r="C82" s="53"/>
      <c r="D82" s="53"/>
      <c r="E82" s="53"/>
      <c r="F82" s="53"/>
      <c r="G82" s="53"/>
      <c r="H82" s="53"/>
      <c r="I82" s="60" t="s">
        <v>108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</row>
    <row r="83" spans="1:123" s="15" customFormat="1" x14ac:dyDescent="0.2">
      <c r="A83" s="53"/>
      <c r="B83" s="53"/>
      <c r="C83" s="53"/>
      <c r="D83" s="53"/>
      <c r="E83" s="53"/>
      <c r="F83" s="53"/>
      <c r="G83" s="53"/>
      <c r="H83" s="53"/>
      <c r="I83" s="51" t="s">
        <v>142</v>
      </c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3" t="s">
        <v>47</v>
      </c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</row>
    <row r="84" spans="1:123" s="15" customFormat="1" x14ac:dyDescent="0.2">
      <c r="A84" s="53"/>
      <c r="B84" s="53"/>
      <c r="C84" s="53"/>
      <c r="D84" s="53"/>
      <c r="E84" s="53"/>
      <c r="F84" s="53"/>
      <c r="G84" s="53"/>
      <c r="H84" s="53"/>
      <c r="I84" s="51" t="s">
        <v>143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</row>
    <row r="85" spans="1:123" s="15" customFormat="1" x14ac:dyDescent="0.2">
      <c r="A85" s="53"/>
      <c r="B85" s="53"/>
      <c r="C85" s="53"/>
      <c r="D85" s="53"/>
      <c r="E85" s="53"/>
      <c r="F85" s="53"/>
      <c r="G85" s="53"/>
      <c r="H85" s="53"/>
      <c r="I85" s="51" t="s">
        <v>127</v>
      </c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3" t="s">
        <v>47</v>
      </c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</row>
    <row r="86" spans="1:123" s="15" customFormat="1" x14ac:dyDescent="0.2">
      <c r="A86" s="53"/>
      <c r="B86" s="53"/>
      <c r="C86" s="53"/>
      <c r="D86" s="53"/>
      <c r="E86" s="53"/>
      <c r="F86" s="53"/>
      <c r="G86" s="53"/>
      <c r="H86" s="53"/>
      <c r="I86" s="51" t="s">
        <v>128</v>
      </c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</row>
    <row r="87" spans="1:123" s="15" customFormat="1" x14ac:dyDescent="0.2">
      <c r="A87" s="53"/>
      <c r="B87" s="53"/>
      <c r="C87" s="53"/>
      <c r="D87" s="53"/>
      <c r="E87" s="53"/>
      <c r="F87" s="53"/>
      <c r="G87" s="53"/>
      <c r="H87" s="53"/>
      <c r="I87" s="51" t="s">
        <v>129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</row>
    <row r="88" spans="1:123" ht="24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 x14ac:dyDescent="0.2">
      <c r="A89" s="13" t="s">
        <v>144</v>
      </c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</row>
    <row r="90" spans="1:123" s="14" customFormat="1" ht="12" customHeight="1" x14ac:dyDescent="0.2">
      <c r="A90" s="13" t="s">
        <v>145</v>
      </c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</row>
    <row r="91" spans="1:123" s="14" customFormat="1" ht="12" customHeight="1" x14ac:dyDescent="0.2">
      <c r="A91" s="13" t="s">
        <v>146</v>
      </c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</row>
    <row r="92" spans="1:123" s="14" customFormat="1" ht="12" customHeight="1" x14ac:dyDescent="0.2">
      <c r="A92" s="13" t="s">
        <v>147</v>
      </c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</row>
  </sheetData>
  <mergeCells count="279">
    <mergeCell ref="A51:H53"/>
    <mergeCell ref="A56:H56"/>
    <mergeCell ref="AP54:BE54"/>
    <mergeCell ref="AP55:BE55"/>
    <mergeCell ref="AP56:BE56"/>
    <mergeCell ref="I53:AO53"/>
    <mergeCell ref="AP51:BE53"/>
    <mergeCell ref="I51:AO51"/>
    <mergeCell ref="I50:AO50"/>
    <mergeCell ref="A48:H50"/>
    <mergeCell ref="AP48:BE50"/>
    <mergeCell ref="I49:AO49"/>
    <mergeCell ref="I87:AO87"/>
    <mergeCell ref="A85:H87"/>
    <mergeCell ref="AP85:BE87"/>
    <mergeCell ref="BF85:CA87"/>
    <mergeCell ref="CB85:CW87"/>
    <mergeCell ref="CX57:DS57"/>
    <mergeCell ref="BF57:CA57"/>
    <mergeCell ref="CB57:CW57"/>
    <mergeCell ref="A57:H57"/>
    <mergeCell ref="AP57:BE57"/>
    <mergeCell ref="CB83:CW84"/>
    <mergeCell ref="A82:H82"/>
    <mergeCell ref="CX83:DS84"/>
    <mergeCell ref="I82:AO82"/>
    <mergeCell ref="I86:AO86"/>
    <mergeCell ref="CX85:DS87"/>
    <mergeCell ref="I85:AO85"/>
    <mergeCell ref="I84:AO84"/>
    <mergeCell ref="AP83:BE84"/>
    <mergeCell ref="BF83:CA84"/>
    <mergeCell ref="A79:H81"/>
    <mergeCell ref="AP79:BE81"/>
    <mergeCell ref="I80:AO80"/>
    <mergeCell ref="I83:AO83"/>
    <mergeCell ref="CX51:DS53"/>
    <mergeCell ref="BF54:CA54"/>
    <mergeCell ref="BF55:CA55"/>
    <mergeCell ref="BF56:CA56"/>
    <mergeCell ref="BF51:CA53"/>
    <mergeCell ref="CX82:DS82"/>
    <mergeCell ref="BF79:CA81"/>
    <mergeCell ref="CB79:CW81"/>
    <mergeCell ref="CB70:CW71"/>
    <mergeCell ref="CX70:DS71"/>
    <mergeCell ref="CB69:CW69"/>
    <mergeCell ref="CX69:DS69"/>
    <mergeCell ref="CB68:CW68"/>
    <mergeCell ref="CX68:DS68"/>
    <mergeCell ref="CB65:CW67"/>
    <mergeCell ref="CX65:DS67"/>
    <mergeCell ref="CB61:CW62"/>
    <mergeCell ref="CB51:CW53"/>
    <mergeCell ref="BF72:CA74"/>
    <mergeCell ref="CB72:CW74"/>
    <mergeCell ref="A83:H84"/>
    <mergeCell ref="BF77:CA78"/>
    <mergeCell ref="CB77:CW78"/>
    <mergeCell ref="CX77:DS78"/>
    <mergeCell ref="I77:AO77"/>
    <mergeCell ref="AP77:BE77"/>
    <mergeCell ref="I81:AO81"/>
    <mergeCell ref="CX54:DS54"/>
    <mergeCell ref="CX55:DS55"/>
    <mergeCell ref="CX56:DS56"/>
    <mergeCell ref="A54:H54"/>
    <mergeCell ref="A55:H55"/>
    <mergeCell ref="CX79:DS81"/>
    <mergeCell ref="I79:AO79"/>
    <mergeCell ref="I78:AO78"/>
    <mergeCell ref="AP78:BE78"/>
    <mergeCell ref="A77:H78"/>
    <mergeCell ref="CX75:DS76"/>
    <mergeCell ref="AP82:BE82"/>
    <mergeCell ref="BF82:CA82"/>
    <mergeCell ref="CB82:CW82"/>
    <mergeCell ref="I74:AO74"/>
    <mergeCell ref="A72:H74"/>
    <mergeCell ref="AP72:BE74"/>
    <mergeCell ref="I73:AO73"/>
    <mergeCell ref="CX72:DS74"/>
    <mergeCell ref="I72:AO72"/>
    <mergeCell ref="I76:AO76"/>
    <mergeCell ref="A75:H76"/>
    <mergeCell ref="AP75:BE76"/>
    <mergeCell ref="BF75:CA76"/>
    <mergeCell ref="CB75:CW76"/>
    <mergeCell ref="I75:AO75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I68:AO68"/>
    <mergeCell ref="AP68:BE68"/>
    <mergeCell ref="A69:H69"/>
    <mergeCell ref="I69:AO69"/>
    <mergeCell ref="AP69:BE69"/>
    <mergeCell ref="BF69:CA69"/>
    <mergeCell ref="I71:AO71"/>
    <mergeCell ref="AP71:BE71"/>
    <mergeCell ref="BF68:CA68"/>
    <mergeCell ref="I67:AO67"/>
    <mergeCell ref="I66:AO66"/>
    <mergeCell ref="I65:AO65"/>
    <mergeCell ref="I61:AO61"/>
    <mergeCell ref="CX61:DS62"/>
    <mergeCell ref="I64:AO64"/>
    <mergeCell ref="A63:H64"/>
    <mergeCell ref="AP63:BE64"/>
    <mergeCell ref="BF63:CA64"/>
    <mergeCell ref="CB63:CW64"/>
    <mergeCell ref="I63:AO63"/>
    <mergeCell ref="A58:H60"/>
    <mergeCell ref="AP58:BE60"/>
    <mergeCell ref="BF58:CA60"/>
    <mergeCell ref="CB58:CW60"/>
    <mergeCell ref="I59:AO59"/>
    <mergeCell ref="CX63:DS64"/>
    <mergeCell ref="I62:AO62"/>
    <mergeCell ref="A61:H62"/>
    <mergeCell ref="AP61:BE62"/>
    <mergeCell ref="BF61:CA62"/>
    <mergeCell ref="CX58:DS60"/>
    <mergeCell ref="I58:AO58"/>
    <mergeCell ref="I57:AO57"/>
    <mergeCell ref="I56:AO56"/>
    <mergeCell ref="I55:AO55"/>
    <mergeCell ref="I54:AO54"/>
    <mergeCell ref="I60:AO60"/>
    <mergeCell ref="CB54:CW54"/>
    <mergeCell ref="CB55:CW55"/>
    <mergeCell ref="CB56:CW56"/>
    <mergeCell ref="I52:AO52"/>
    <mergeCell ref="CX48:DS50"/>
    <mergeCell ref="I48:AO48"/>
    <mergeCell ref="I47:AO47"/>
    <mergeCell ref="A44:H47"/>
    <mergeCell ref="AP44:BE47"/>
    <mergeCell ref="BF44:CA47"/>
    <mergeCell ref="CB44:CW47"/>
    <mergeCell ref="I46:AO46"/>
    <mergeCell ref="CX44:DS47"/>
    <mergeCell ref="I45:AO45"/>
    <mergeCell ref="I44:AO44"/>
    <mergeCell ref="BF48:CA50"/>
    <mergeCell ref="CB48:CW50"/>
    <mergeCell ref="CX41:DS43"/>
    <mergeCell ref="I41:AO41"/>
    <mergeCell ref="I40:AO40"/>
    <mergeCell ref="A37:H40"/>
    <mergeCell ref="AP37:BE40"/>
    <mergeCell ref="BF37:CA40"/>
    <mergeCell ref="CB37:CW40"/>
    <mergeCell ref="I39:AO39"/>
    <mergeCell ref="CX37:DS40"/>
    <mergeCell ref="I38:AO38"/>
    <mergeCell ref="I37:AO37"/>
    <mergeCell ref="I43:AO43"/>
    <mergeCell ref="A41:H43"/>
    <mergeCell ref="AP41:BE43"/>
    <mergeCell ref="BF41:CA43"/>
    <mergeCell ref="CB41:CW43"/>
    <mergeCell ref="I42:AO42"/>
    <mergeCell ref="CX31:DS31"/>
    <mergeCell ref="CX34:DS36"/>
    <mergeCell ref="I34:AO34"/>
    <mergeCell ref="I33:AO33"/>
    <mergeCell ref="A32:H33"/>
    <mergeCell ref="AP32:BE33"/>
    <mergeCell ref="BF32:CA33"/>
    <mergeCell ref="CB32:CW33"/>
    <mergeCell ref="I32:AO32"/>
    <mergeCell ref="CX32:DS33"/>
    <mergeCell ref="A31:H31"/>
    <mergeCell ref="I31:AO31"/>
    <mergeCell ref="AP31:BE31"/>
    <mergeCell ref="BF31:CA31"/>
    <mergeCell ref="CB31:CW31"/>
    <mergeCell ref="I36:AO36"/>
    <mergeCell ref="A34:H36"/>
    <mergeCell ref="AP34:BE36"/>
    <mergeCell ref="BF34:CA36"/>
    <mergeCell ref="CB34:CW36"/>
    <mergeCell ref="I35:AO35"/>
    <mergeCell ref="CX18:DS19"/>
    <mergeCell ref="A17:H17"/>
    <mergeCell ref="I17:AO17"/>
    <mergeCell ref="AP17:BE17"/>
    <mergeCell ref="BF17:CA17"/>
    <mergeCell ref="CX29:DS30"/>
    <mergeCell ref="I28:AO28"/>
    <mergeCell ref="A27:H28"/>
    <mergeCell ref="AP27:BE28"/>
    <mergeCell ref="BF27:CA28"/>
    <mergeCell ref="CB27:CW28"/>
    <mergeCell ref="CX27:DS28"/>
    <mergeCell ref="I27:AO27"/>
    <mergeCell ref="I30:AO30"/>
    <mergeCell ref="A29:H30"/>
    <mergeCell ref="AP29:BE30"/>
    <mergeCell ref="BF29:CA30"/>
    <mergeCell ref="CB29:CW30"/>
    <mergeCell ref="I29:AO29"/>
    <mergeCell ref="I26:AO26"/>
    <mergeCell ref="A25:H26"/>
    <mergeCell ref="AP25:BE26"/>
    <mergeCell ref="BF25:CA26"/>
    <mergeCell ref="CB25:CW26"/>
    <mergeCell ref="I25:AO25"/>
    <mergeCell ref="CX25:DS26"/>
    <mergeCell ref="I24:AO24"/>
    <mergeCell ref="A20:H24"/>
    <mergeCell ref="AP20:BE24"/>
    <mergeCell ref="BF20:CA24"/>
    <mergeCell ref="CB20:CW24"/>
    <mergeCell ref="I23:AO23"/>
    <mergeCell ref="CX20:DS24"/>
    <mergeCell ref="I22:AO22"/>
    <mergeCell ref="I21:AO21"/>
    <mergeCell ref="I20:AO20"/>
    <mergeCell ref="CX17:DS17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CB15:CW16"/>
    <mergeCell ref="I15:AO15"/>
    <mergeCell ref="I19:AO19"/>
    <mergeCell ref="A18:H19"/>
    <mergeCell ref="AP18:BE19"/>
    <mergeCell ref="BF18:CA19"/>
    <mergeCell ref="CB18:CW19"/>
    <mergeCell ref="I18:AO18"/>
    <mergeCell ref="BF15:CA16"/>
    <mergeCell ref="A13:H13"/>
    <mergeCell ref="I13:AO13"/>
    <mergeCell ref="AP13:BE13"/>
    <mergeCell ref="BF13:CA13"/>
    <mergeCell ref="CB13:CW13"/>
    <mergeCell ref="CB17:CW17"/>
    <mergeCell ref="CX13:DS13"/>
    <mergeCell ref="I12:AO12"/>
    <mergeCell ref="A11:H12"/>
    <mergeCell ref="BF11:CA12"/>
    <mergeCell ref="CB11:CW12"/>
    <mergeCell ref="AP11:BE12"/>
    <mergeCell ref="A10:H10"/>
    <mergeCell ref="I10:AO10"/>
    <mergeCell ref="AP10:BE10"/>
    <mergeCell ref="BF10:CA10"/>
    <mergeCell ref="CX10:DS10"/>
    <mergeCell ref="CB9:CW9"/>
    <mergeCell ref="CB10:CW10"/>
    <mergeCell ref="CX11:DS12"/>
    <mergeCell ref="I11:AO11"/>
    <mergeCell ref="A6:DS6"/>
    <mergeCell ref="CX8:DS8"/>
    <mergeCell ref="BF8:CA8"/>
    <mergeCell ref="A5:DS5"/>
    <mergeCell ref="CB8:CW8"/>
    <mergeCell ref="AP8:BE8"/>
    <mergeCell ref="A8:H8"/>
    <mergeCell ref="I8:AO8"/>
    <mergeCell ref="A9:H9"/>
    <mergeCell ref="I9:AO9"/>
    <mergeCell ref="AP9:BE9"/>
    <mergeCell ref="BF9:CA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opLeftCell="A25" zoomScale="80" zoomScaleNormal="80" workbookViewId="0">
      <selection activeCell="DI50" sqref="DI50:DS51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158</v>
      </c>
      <c r="DT1" s="3"/>
    </row>
    <row r="2" spans="1:124" s="2" customFormat="1" ht="11.25" x14ac:dyDescent="0.2">
      <c r="DS2" s="3" t="s">
        <v>11</v>
      </c>
      <c r="DT2" s="3"/>
    </row>
    <row r="3" spans="1:124" s="2" customFormat="1" ht="11.25" x14ac:dyDescent="0.2">
      <c r="DS3" s="3" t="s">
        <v>12</v>
      </c>
      <c r="DT3" s="3"/>
    </row>
    <row r="7" spans="1:124" s="10" customFormat="1" ht="18.75" x14ac:dyDescent="0.3">
      <c r="A7" s="25" t="s">
        <v>159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</row>
    <row r="10" spans="1:124" x14ac:dyDescent="0.25">
      <c r="A10" s="44" t="s">
        <v>26</v>
      </c>
      <c r="B10" s="45"/>
      <c r="C10" s="45"/>
      <c r="D10" s="45"/>
      <c r="E10" s="45"/>
      <c r="F10" s="45"/>
      <c r="G10" s="45"/>
      <c r="H10" s="46"/>
      <c r="I10" s="44" t="s">
        <v>28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6"/>
      <c r="AP10" s="44" t="s">
        <v>29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6"/>
      <c r="BF10" s="44" t="s">
        <v>249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6"/>
      <c r="CB10" s="44" t="s">
        <v>37</v>
      </c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6"/>
      <c r="CX10" s="44" t="s">
        <v>34</v>
      </c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6"/>
    </row>
    <row r="11" spans="1:124" x14ac:dyDescent="0.25">
      <c r="A11" s="47" t="s">
        <v>27</v>
      </c>
      <c r="B11" s="48"/>
      <c r="C11" s="48"/>
      <c r="D11" s="48"/>
      <c r="E11" s="48"/>
      <c r="F11" s="48"/>
      <c r="G11" s="48"/>
      <c r="H11" s="49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  <c r="AP11" s="47" t="s">
        <v>30</v>
      </c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  <c r="BF11" s="47" t="s">
        <v>32</v>
      </c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9"/>
      <c r="CB11" s="47" t="s">
        <v>38</v>
      </c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9"/>
      <c r="CX11" s="47" t="s">
        <v>35</v>
      </c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9"/>
    </row>
    <row r="12" spans="1:124" ht="15.75" customHeight="1" x14ac:dyDescent="0.25">
      <c r="A12" s="47"/>
      <c r="B12" s="48"/>
      <c r="C12" s="48"/>
      <c r="D12" s="48"/>
      <c r="E12" s="48"/>
      <c r="F12" s="48"/>
      <c r="G12" s="48"/>
      <c r="H12" s="49"/>
      <c r="I12" s="4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9"/>
      <c r="AP12" s="47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47" t="s">
        <v>33</v>
      </c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9"/>
      <c r="CB12" s="47" t="s">
        <v>150</v>
      </c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9"/>
      <c r="CX12" s="47" t="s">
        <v>36</v>
      </c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9"/>
    </row>
    <row r="13" spans="1:124" s="15" customFormat="1" x14ac:dyDescent="0.2">
      <c r="A13" s="69"/>
      <c r="B13" s="53"/>
      <c r="C13" s="53"/>
      <c r="D13" s="53"/>
      <c r="E13" s="53"/>
      <c r="F13" s="53"/>
      <c r="G13" s="53"/>
      <c r="H13" s="70"/>
      <c r="I13" s="7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72"/>
      <c r="AP13" s="69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70"/>
      <c r="BF13" s="62" t="s">
        <v>160</v>
      </c>
      <c r="BG13" s="52"/>
      <c r="BH13" s="52"/>
      <c r="BI13" s="52"/>
      <c r="BJ13" s="52"/>
      <c r="BK13" s="52"/>
      <c r="BL13" s="52"/>
      <c r="BM13" s="52"/>
      <c r="BN13" s="52"/>
      <c r="BO13" s="52"/>
      <c r="BP13" s="63"/>
      <c r="BQ13" s="62" t="s">
        <v>162</v>
      </c>
      <c r="BR13" s="52"/>
      <c r="BS13" s="52"/>
      <c r="BT13" s="52"/>
      <c r="BU13" s="52"/>
      <c r="BV13" s="52"/>
      <c r="BW13" s="52"/>
      <c r="BX13" s="52"/>
      <c r="BY13" s="52"/>
      <c r="BZ13" s="52"/>
      <c r="CA13" s="63"/>
      <c r="CB13" s="62" t="s">
        <v>160</v>
      </c>
      <c r="CC13" s="52"/>
      <c r="CD13" s="52"/>
      <c r="CE13" s="52"/>
      <c r="CF13" s="52"/>
      <c r="CG13" s="52"/>
      <c r="CH13" s="52"/>
      <c r="CI13" s="52"/>
      <c r="CJ13" s="52"/>
      <c r="CK13" s="52"/>
      <c r="CL13" s="63"/>
      <c r="CM13" s="62" t="s">
        <v>162</v>
      </c>
      <c r="CN13" s="52"/>
      <c r="CO13" s="52"/>
      <c r="CP13" s="52"/>
      <c r="CQ13" s="52"/>
      <c r="CR13" s="52"/>
      <c r="CS13" s="52"/>
      <c r="CT13" s="52"/>
      <c r="CU13" s="52"/>
      <c r="CV13" s="52"/>
      <c r="CW13" s="63"/>
      <c r="CX13" s="62" t="s">
        <v>160</v>
      </c>
      <c r="CY13" s="52"/>
      <c r="CZ13" s="52"/>
      <c r="DA13" s="52"/>
      <c r="DB13" s="52"/>
      <c r="DC13" s="52"/>
      <c r="DD13" s="52"/>
      <c r="DE13" s="52"/>
      <c r="DF13" s="52"/>
      <c r="DG13" s="52"/>
      <c r="DH13" s="63"/>
      <c r="DI13" s="62" t="s">
        <v>162</v>
      </c>
      <c r="DJ13" s="52"/>
      <c r="DK13" s="52"/>
      <c r="DL13" s="52"/>
      <c r="DM13" s="52"/>
      <c r="DN13" s="52"/>
      <c r="DO13" s="52"/>
      <c r="DP13" s="52"/>
      <c r="DQ13" s="52"/>
      <c r="DR13" s="52"/>
      <c r="DS13" s="63"/>
    </row>
    <row r="14" spans="1:124" x14ac:dyDescent="0.25">
      <c r="A14" s="73"/>
      <c r="B14" s="74"/>
      <c r="C14" s="74"/>
      <c r="D14" s="74"/>
      <c r="E14" s="74"/>
      <c r="F14" s="74"/>
      <c r="G14" s="74"/>
      <c r="H14" s="75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6"/>
      <c r="AP14" s="73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5"/>
      <c r="BF14" s="73" t="s">
        <v>161</v>
      </c>
      <c r="BG14" s="74"/>
      <c r="BH14" s="74"/>
      <c r="BI14" s="74"/>
      <c r="BJ14" s="74"/>
      <c r="BK14" s="74"/>
      <c r="BL14" s="74"/>
      <c r="BM14" s="74"/>
      <c r="BN14" s="74"/>
      <c r="BO14" s="74"/>
      <c r="BP14" s="75"/>
      <c r="BQ14" s="73" t="s">
        <v>161</v>
      </c>
      <c r="BR14" s="74"/>
      <c r="BS14" s="74"/>
      <c r="BT14" s="74"/>
      <c r="BU14" s="74"/>
      <c r="BV14" s="74"/>
      <c r="BW14" s="74"/>
      <c r="BX14" s="74"/>
      <c r="BY14" s="74"/>
      <c r="BZ14" s="74"/>
      <c r="CA14" s="75"/>
      <c r="CB14" s="73" t="s">
        <v>161</v>
      </c>
      <c r="CC14" s="74"/>
      <c r="CD14" s="74"/>
      <c r="CE14" s="74"/>
      <c r="CF14" s="74"/>
      <c r="CG14" s="74"/>
      <c r="CH14" s="74"/>
      <c r="CI14" s="74"/>
      <c r="CJ14" s="74"/>
      <c r="CK14" s="74"/>
      <c r="CL14" s="75"/>
      <c r="CM14" s="73" t="s">
        <v>161</v>
      </c>
      <c r="CN14" s="74"/>
      <c r="CO14" s="74"/>
      <c r="CP14" s="74"/>
      <c r="CQ14" s="74"/>
      <c r="CR14" s="74"/>
      <c r="CS14" s="74"/>
      <c r="CT14" s="74"/>
      <c r="CU14" s="74"/>
      <c r="CV14" s="74"/>
      <c r="CW14" s="75"/>
      <c r="CX14" s="73" t="s">
        <v>161</v>
      </c>
      <c r="CY14" s="74"/>
      <c r="CZ14" s="74"/>
      <c r="DA14" s="74"/>
      <c r="DB14" s="74"/>
      <c r="DC14" s="74"/>
      <c r="DD14" s="74"/>
      <c r="DE14" s="74"/>
      <c r="DF14" s="74"/>
      <c r="DG14" s="74"/>
      <c r="DH14" s="75"/>
      <c r="DI14" s="73" t="s">
        <v>161</v>
      </c>
      <c r="DJ14" s="74"/>
      <c r="DK14" s="74"/>
      <c r="DL14" s="74"/>
      <c r="DM14" s="74"/>
      <c r="DN14" s="74"/>
      <c r="DO14" s="74"/>
      <c r="DP14" s="74"/>
      <c r="DQ14" s="74"/>
      <c r="DR14" s="74"/>
      <c r="DS14" s="75"/>
    </row>
    <row r="15" spans="1:124" x14ac:dyDescent="0.25">
      <c r="A15" s="77" t="s">
        <v>39</v>
      </c>
      <c r="B15" s="77"/>
      <c r="C15" s="77"/>
      <c r="D15" s="77"/>
      <c r="E15" s="77"/>
      <c r="F15" s="77"/>
      <c r="G15" s="77"/>
      <c r="H15" s="77"/>
      <c r="I15" s="67" t="s">
        <v>163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</row>
    <row r="16" spans="1:124" x14ac:dyDescent="0.25">
      <c r="A16" s="77"/>
      <c r="B16" s="77"/>
      <c r="C16" s="77"/>
      <c r="D16" s="77"/>
      <c r="E16" s="77"/>
      <c r="F16" s="77"/>
      <c r="G16" s="77"/>
      <c r="H16" s="77"/>
      <c r="I16" s="68" t="s">
        <v>164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</row>
    <row r="17" spans="1:123" x14ac:dyDescent="0.25">
      <c r="A17" s="77" t="s">
        <v>46</v>
      </c>
      <c r="B17" s="77"/>
      <c r="C17" s="77"/>
      <c r="D17" s="77"/>
      <c r="E17" s="77"/>
      <c r="F17" s="77"/>
      <c r="G17" s="77"/>
      <c r="H17" s="77"/>
      <c r="I17" s="67" t="s">
        <v>165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</row>
    <row r="18" spans="1:123" x14ac:dyDescent="0.25">
      <c r="A18" s="77"/>
      <c r="B18" s="77"/>
      <c r="C18" s="77"/>
      <c r="D18" s="77"/>
      <c r="E18" s="77"/>
      <c r="F18" s="77"/>
      <c r="G18" s="77"/>
      <c r="H18" s="77"/>
      <c r="I18" s="68" t="s">
        <v>166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</row>
    <row r="19" spans="1:123" x14ac:dyDescent="0.25">
      <c r="A19" s="77"/>
      <c r="B19" s="77"/>
      <c r="C19" s="77"/>
      <c r="D19" s="77"/>
      <c r="E19" s="77"/>
      <c r="F19" s="77"/>
      <c r="G19" s="77"/>
      <c r="H19" s="77"/>
      <c r="I19" s="67" t="s">
        <v>167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77" t="s">
        <v>195</v>
      </c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</row>
    <row r="20" spans="1:123" x14ac:dyDescent="0.25">
      <c r="A20" s="77"/>
      <c r="B20" s="77"/>
      <c r="C20" s="77"/>
      <c r="D20" s="77"/>
      <c r="E20" s="77"/>
      <c r="F20" s="77"/>
      <c r="G20" s="77"/>
      <c r="H20" s="77"/>
      <c r="I20" s="76" t="s">
        <v>168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</row>
    <row r="21" spans="1:123" x14ac:dyDescent="0.25">
      <c r="A21" s="77"/>
      <c r="B21" s="77"/>
      <c r="C21" s="77"/>
      <c r="D21" s="77"/>
      <c r="E21" s="77"/>
      <c r="F21" s="77"/>
      <c r="G21" s="77"/>
      <c r="H21" s="77"/>
      <c r="I21" s="76" t="s">
        <v>169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</row>
    <row r="22" spans="1:123" x14ac:dyDescent="0.25">
      <c r="A22" s="77"/>
      <c r="B22" s="77"/>
      <c r="C22" s="77"/>
      <c r="D22" s="77"/>
      <c r="E22" s="77"/>
      <c r="F22" s="77"/>
      <c r="G22" s="77"/>
      <c r="H22" s="77"/>
      <c r="I22" s="76" t="s">
        <v>170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</row>
    <row r="23" spans="1:123" x14ac:dyDescent="0.25">
      <c r="A23" s="77"/>
      <c r="B23" s="77"/>
      <c r="C23" s="77"/>
      <c r="D23" s="77"/>
      <c r="E23" s="77"/>
      <c r="F23" s="77"/>
      <c r="G23" s="77"/>
      <c r="H23" s="77"/>
      <c r="I23" s="76" t="s">
        <v>171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</row>
    <row r="24" spans="1:123" x14ac:dyDescent="0.25">
      <c r="A24" s="77"/>
      <c r="B24" s="77"/>
      <c r="C24" s="77"/>
      <c r="D24" s="77"/>
      <c r="E24" s="77"/>
      <c r="F24" s="77"/>
      <c r="G24" s="77"/>
      <c r="H24" s="77"/>
      <c r="I24" s="76" t="s">
        <v>172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</row>
    <row r="25" spans="1:123" x14ac:dyDescent="0.25">
      <c r="A25" s="77"/>
      <c r="B25" s="77"/>
      <c r="C25" s="77"/>
      <c r="D25" s="77"/>
      <c r="E25" s="77"/>
      <c r="F25" s="77"/>
      <c r="G25" s="77"/>
      <c r="H25" s="77"/>
      <c r="I25" s="76" t="s">
        <v>173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</row>
    <row r="26" spans="1:123" x14ac:dyDescent="0.25">
      <c r="A26" s="77"/>
      <c r="B26" s="77"/>
      <c r="C26" s="77"/>
      <c r="D26" s="77"/>
      <c r="E26" s="77"/>
      <c r="F26" s="77"/>
      <c r="G26" s="77"/>
      <c r="H26" s="77"/>
      <c r="I26" s="76" t="s">
        <v>174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</row>
    <row r="27" spans="1:123" x14ac:dyDescent="0.25">
      <c r="A27" s="77"/>
      <c r="B27" s="77"/>
      <c r="C27" s="77"/>
      <c r="D27" s="77"/>
      <c r="E27" s="77"/>
      <c r="F27" s="77"/>
      <c r="G27" s="77"/>
      <c r="H27" s="77"/>
      <c r="I27" s="76" t="s">
        <v>175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</row>
    <row r="28" spans="1:123" x14ac:dyDescent="0.25">
      <c r="A28" s="77"/>
      <c r="B28" s="77"/>
      <c r="C28" s="77"/>
      <c r="D28" s="77"/>
      <c r="E28" s="77"/>
      <c r="F28" s="77"/>
      <c r="G28" s="77"/>
      <c r="H28" s="77"/>
      <c r="I28" s="76" t="s">
        <v>176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</row>
    <row r="29" spans="1:123" x14ac:dyDescent="0.25">
      <c r="A29" s="77"/>
      <c r="B29" s="77"/>
      <c r="C29" s="77"/>
      <c r="D29" s="77"/>
      <c r="E29" s="77"/>
      <c r="F29" s="77"/>
      <c r="G29" s="77"/>
      <c r="H29" s="77"/>
      <c r="I29" s="76" t="s">
        <v>177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</row>
    <row r="30" spans="1:123" x14ac:dyDescent="0.25">
      <c r="A30" s="77"/>
      <c r="B30" s="77"/>
      <c r="C30" s="77"/>
      <c r="D30" s="77"/>
      <c r="E30" s="77"/>
      <c r="F30" s="77"/>
      <c r="G30" s="77"/>
      <c r="H30" s="77"/>
      <c r="I30" s="76" t="s">
        <v>178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</row>
    <row r="31" spans="1:123" x14ac:dyDescent="0.25">
      <c r="A31" s="77"/>
      <c r="B31" s="77"/>
      <c r="C31" s="77"/>
      <c r="D31" s="77"/>
      <c r="E31" s="77"/>
      <c r="F31" s="77"/>
      <c r="G31" s="77"/>
      <c r="H31" s="77"/>
      <c r="I31" s="68" t="s">
        <v>179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</row>
    <row r="32" spans="1:123" x14ac:dyDescent="0.25">
      <c r="A32" s="77"/>
      <c r="B32" s="77"/>
      <c r="C32" s="77"/>
      <c r="D32" s="77"/>
      <c r="E32" s="77"/>
      <c r="F32" s="77"/>
      <c r="G32" s="77"/>
      <c r="H32" s="77"/>
      <c r="I32" s="67" t="s">
        <v>180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77" t="s">
        <v>190</v>
      </c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</row>
    <row r="33" spans="1:123" x14ac:dyDescent="0.25">
      <c r="A33" s="77"/>
      <c r="B33" s="77"/>
      <c r="C33" s="77"/>
      <c r="D33" s="77"/>
      <c r="E33" s="77"/>
      <c r="F33" s="77"/>
      <c r="G33" s="77"/>
      <c r="H33" s="77"/>
      <c r="I33" s="76" t="s">
        <v>181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</row>
    <row r="34" spans="1:123" x14ac:dyDescent="0.25">
      <c r="A34" s="77"/>
      <c r="B34" s="77"/>
      <c r="C34" s="77"/>
      <c r="D34" s="77"/>
      <c r="E34" s="77"/>
      <c r="F34" s="77"/>
      <c r="G34" s="77"/>
      <c r="H34" s="77"/>
      <c r="I34" s="76" t="s">
        <v>168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</row>
    <row r="35" spans="1:123" x14ac:dyDescent="0.25">
      <c r="A35" s="77"/>
      <c r="B35" s="77"/>
      <c r="C35" s="77"/>
      <c r="D35" s="77"/>
      <c r="E35" s="77"/>
      <c r="F35" s="77"/>
      <c r="G35" s="77"/>
      <c r="H35" s="77"/>
      <c r="I35" s="76" t="s">
        <v>182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</row>
    <row r="36" spans="1:123" x14ac:dyDescent="0.25">
      <c r="A36" s="77"/>
      <c r="B36" s="77"/>
      <c r="C36" s="77"/>
      <c r="D36" s="77"/>
      <c r="E36" s="77"/>
      <c r="F36" s="77"/>
      <c r="G36" s="77"/>
      <c r="H36" s="77"/>
      <c r="I36" s="76" t="s">
        <v>183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</row>
    <row r="37" spans="1:123" x14ac:dyDescent="0.25">
      <c r="A37" s="77"/>
      <c r="B37" s="77"/>
      <c r="C37" s="77"/>
      <c r="D37" s="77"/>
      <c r="E37" s="77"/>
      <c r="F37" s="77"/>
      <c r="G37" s="77"/>
      <c r="H37" s="77"/>
      <c r="I37" s="76" t="s">
        <v>184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</row>
    <row r="38" spans="1:123" x14ac:dyDescent="0.25">
      <c r="A38" s="77"/>
      <c r="B38" s="77"/>
      <c r="C38" s="77"/>
      <c r="D38" s="77"/>
      <c r="E38" s="77"/>
      <c r="F38" s="77"/>
      <c r="G38" s="77"/>
      <c r="H38" s="77"/>
      <c r="I38" s="76" t="s">
        <v>185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</row>
    <row r="39" spans="1:123" x14ac:dyDescent="0.25">
      <c r="A39" s="77"/>
      <c r="B39" s="77"/>
      <c r="C39" s="77"/>
      <c r="D39" s="77"/>
      <c r="E39" s="77"/>
      <c r="F39" s="77"/>
      <c r="G39" s="77"/>
      <c r="H39" s="77"/>
      <c r="I39" s="76" t="s">
        <v>186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</row>
    <row r="40" spans="1:123" x14ac:dyDescent="0.25">
      <c r="A40" s="77"/>
      <c r="B40" s="77"/>
      <c r="C40" s="77"/>
      <c r="D40" s="77"/>
      <c r="E40" s="77"/>
      <c r="F40" s="77"/>
      <c r="G40" s="77"/>
      <c r="H40" s="77"/>
      <c r="I40" s="76" t="s">
        <v>187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</row>
    <row r="41" spans="1:123" x14ac:dyDescent="0.25">
      <c r="A41" s="77"/>
      <c r="B41" s="77"/>
      <c r="C41" s="77"/>
      <c r="D41" s="77"/>
      <c r="E41" s="77"/>
      <c r="F41" s="77"/>
      <c r="G41" s="77"/>
      <c r="H41" s="77"/>
      <c r="I41" s="76" t="s">
        <v>188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</row>
    <row r="42" spans="1:123" x14ac:dyDescent="0.25">
      <c r="A42" s="77"/>
      <c r="B42" s="77"/>
      <c r="C42" s="77"/>
      <c r="D42" s="77"/>
      <c r="E42" s="77"/>
      <c r="F42" s="77"/>
      <c r="G42" s="77"/>
      <c r="H42" s="77"/>
      <c r="I42" s="76" t="s">
        <v>189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</row>
    <row r="43" spans="1:123" x14ac:dyDescent="0.25">
      <c r="A43" s="77"/>
      <c r="B43" s="77"/>
      <c r="C43" s="77"/>
      <c r="D43" s="77"/>
      <c r="E43" s="77"/>
      <c r="F43" s="77"/>
      <c r="G43" s="77"/>
      <c r="H43" s="77"/>
      <c r="I43" s="76" t="s">
        <v>177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</row>
    <row r="44" spans="1:123" x14ac:dyDescent="0.25">
      <c r="A44" s="77"/>
      <c r="B44" s="77"/>
      <c r="C44" s="77"/>
      <c r="D44" s="77"/>
      <c r="E44" s="77"/>
      <c r="F44" s="77"/>
      <c r="G44" s="77"/>
      <c r="H44" s="77"/>
      <c r="I44" s="76" t="s">
        <v>178</v>
      </c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</row>
    <row r="45" spans="1:123" x14ac:dyDescent="0.25">
      <c r="A45" s="77"/>
      <c r="B45" s="77"/>
      <c r="C45" s="77"/>
      <c r="D45" s="77"/>
      <c r="E45" s="77"/>
      <c r="F45" s="77"/>
      <c r="G45" s="77"/>
      <c r="H45" s="77"/>
      <c r="I45" s="68" t="s">
        <v>179</v>
      </c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</row>
    <row r="46" spans="1:123" x14ac:dyDescent="0.25">
      <c r="A46" s="77" t="s">
        <v>48</v>
      </c>
      <c r="B46" s="77"/>
      <c r="C46" s="77"/>
      <c r="D46" s="77"/>
      <c r="E46" s="77"/>
      <c r="F46" s="77"/>
      <c r="G46" s="77"/>
      <c r="H46" s="77"/>
      <c r="I46" s="67" t="s">
        <v>191</v>
      </c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</row>
    <row r="47" spans="1:123" x14ac:dyDescent="0.25">
      <c r="A47" s="77"/>
      <c r="B47" s="77"/>
      <c r="C47" s="77"/>
      <c r="D47" s="77"/>
      <c r="E47" s="77"/>
      <c r="F47" s="77"/>
      <c r="G47" s="77"/>
      <c r="H47" s="77"/>
      <c r="I47" s="68" t="s">
        <v>192</v>
      </c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</row>
    <row r="48" spans="1:123" x14ac:dyDescent="0.25">
      <c r="A48" s="77"/>
      <c r="B48" s="77"/>
      <c r="C48" s="77"/>
      <c r="D48" s="77"/>
      <c r="E48" s="77"/>
      <c r="F48" s="77"/>
      <c r="G48" s="77"/>
      <c r="H48" s="77"/>
      <c r="I48" s="78" t="s">
        <v>193</v>
      </c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</row>
    <row r="49" spans="1:123" x14ac:dyDescent="0.25">
      <c r="A49" s="77"/>
      <c r="B49" s="77"/>
      <c r="C49" s="77"/>
      <c r="D49" s="77"/>
      <c r="E49" s="77"/>
      <c r="F49" s="77"/>
      <c r="G49" s="77"/>
      <c r="H49" s="77"/>
      <c r="I49" s="78" t="s">
        <v>194</v>
      </c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7" t="s">
        <v>195</v>
      </c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80">
        <f>+'[2]1.24'!$D$28</f>
        <v>140713.32</v>
      </c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>
        <f>+'[2]1.24'!$D$28</f>
        <v>140713.32</v>
      </c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>
        <v>72491.02</v>
      </c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>
        <v>68927.289999999994</v>
      </c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80">
        <f>+'[2]1.24'!$F$28</f>
        <v>130250.87</v>
      </c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80">
        <f>+CX49</f>
        <v>130250.87</v>
      </c>
      <c r="DJ49" s="79"/>
      <c r="DK49" s="79"/>
      <c r="DL49" s="79"/>
      <c r="DM49" s="79"/>
      <c r="DN49" s="79"/>
      <c r="DO49" s="79"/>
      <c r="DP49" s="79"/>
      <c r="DQ49" s="79"/>
      <c r="DR49" s="79"/>
      <c r="DS49" s="79"/>
    </row>
    <row r="50" spans="1:123" x14ac:dyDescent="0.25">
      <c r="A50" s="77"/>
      <c r="B50" s="77"/>
      <c r="C50" s="77"/>
      <c r="D50" s="77"/>
      <c r="E50" s="77"/>
      <c r="F50" s="77"/>
      <c r="G50" s="77"/>
      <c r="H50" s="77"/>
      <c r="I50" s="67" t="s">
        <v>196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77" t="s">
        <v>190</v>
      </c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80">
        <f>+'[2]1.25'!$D$29</f>
        <v>180</v>
      </c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>
        <f>+'[2]1.25'!$D$29</f>
        <v>180</v>
      </c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82">
        <v>200.27</v>
      </c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79">
        <v>214.23</v>
      </c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80">
        <f>+'[2]1.25'!$F$29</f>
        <v>219.02</v>
      </c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80">
        <f>+CX50</f>
        <v>219.02</v>
      </c>
      <c r="DJ50" s="79"/>
      <c r="DK50" s="79"/>
      <c r="DL50" s="79"/>
      <c r="DM50" s="79"/>
      <c r="DN50" s="79"/>
      <c r="DO50" s="79"/>
      <c r="DP50" s="79"/>
      <c r="DQ50" s="79"/>
      <c r="DR50" s="79"/>
      <c r="DS50" s="79"/>
    </row>
    <row r="51" spans="1:123" x14ac:dyDescent="0.25">
      <c r="A51" s="77"/>
      <c r="B51" s="77"/>
      <c r="C51" s="77"/>
      <c r="D51" s="77"/>
      <c r="E51" s="77"/>
      <c r="F51" s="77"/>
      <c r="G51" s="77"/>
      <c r="H51" s="77"/>
      <c r="I51" s="68" t="s">
        <v>197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</row>
    <row r="52" spans="1:123" x14ac:dyDescent="0.25">
      <c r="A52" s="77"/>
      <c r="B52" s="77"/>
      <c r="C52" s="77"/>
      <c r="D52" s="77"/>
      <c r="E52" s="77"/>
      <c r="F52" s="77"/>
      <c r="G52" s="77"/>
      <c r="H52" s="77"/>
      <c r="I52" s="78" t="s">
        <v>198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7" t="s">
        <v>190</v>
      </c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80">
        <f>+'[2]1.27'!$D$15</f>
        <v>470.73</v>
      </c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2">
        <f>+'[2]1.27'!$D$15</f>
        <v>470.73</v>
      </c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79">
        <v>342.96</v>
      </c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82">
        <v>356.92</v>
      </c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0">
        <f>+'[2]1.27'!$N$15</f>
        <v>544.73</v>
      </c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80">
        <f>+CX52</f>
        <v>544.73</v>
      </c>
      <c r="DJ52" s="79"/>
      <c r="DK52" s="79"/>
      <c r="DL52" s="79"/>
      <c r="DM52" s="79"/>
      <c r="DN52" s="79"/>
      <c r="DO52" s="79"/>
      <c r="DP52" s="79"/>
      <c r="DQ52" s="79"/>
      <c r="DR52" s="79"/>
      <c r="DS52" s="79"/>
    </row>
    <row r="53" spans="1:123" x14ac:dyDescent="0.25">
      <c r="A53" s="77" t="s">
        <v>52</v>
      </c>
      <c r="B53" s="77"/>
      <c r="C53" s="77"/>
      <c r="D53" s="77"/>
      <c r="E53" s="77"/>
      <c r="F53" s="77"/>
      <c r="G53" s="77"/>
      <c r="H53" s="77"/>
      <c r="I53" s="67" t="s">
        <v>199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77" t="s">
        <v>190</v>
      </c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</row>
    <row r="54" spans="1:123" x14ac:dyDescent="0.25">
      <c r="A54" s="77"/>
      <c r="B54" s="77"/>
      <c r="C54" s="77"/>
      <c r="D54" s="77"/>
      <c r="E54" s="77"/>
      <c r="F54" s="77"/>
      <c r="G54" s="77"/>
      <c r="H54" s="77"/>
      <c r="I54" s="76" t="s">
        <v>200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</row>
    <row r="55" spans="1:123" x14ac:dyDescent="0.25">
      <c r="A55" s="77"/>
      <c r="B55" s="77"/>
      <c r="C55" s="77"/>
      <c r="D55" s="77"/>
      <c r="E55" s="77"/>
      <c r="F55" s="77"/>
      <c r="G55" s="77"/>
      <c r="H55" s="77"/>
      <c r="I55" s="68" t="s">
        <v>192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</row>
    <row r="56" spans="1:123" x14ac:dyDescent="0.25">
      <c r="A56" s="77" t="s">
        <v>62</v>
      </c>
      <c r="B56" s="77"/>
      <c r="C56" s="77"/>
      <c r="D56" s="77"/>
      <c r="E56" s="77"/>
      <c r="F56" s="77"/>
      <c r="G56" s="77"/>
      <c r="H56" s="77"/>
      <c r="I56" s="78" t="s">
        <v>201</v>
      </c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</row>
    <row r="57" spans="1:123" x14ac:dyDescent="0.25">
      <c r="A57" s="77" t="s">
        <v>64</v>
      </c>
      <c r="B57" s="77"/>
      <c r="C57" s="77"/>
      <c r="D57" s="77"/>
      <c r="E57" s="77"/>
      <c r="F57" s="77"/>
      <c r="G57" s="77"/>
      <c r="H57" s="77"/>
      <c r="I57" s="67" t="s">
        <v>202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77" t="s">
        <v>190</v>
      </c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</row>
    <row r="58" spans="1:123" x14ac:dyDescent="0.25">
      <c r="A58" s="77"/>
      <c r="B58" s="77"/>
      <c r="C58" s="77"/>
      <c r="D58" s="77"/>
      <c r="E58" s="77"/>
      <c r="F58" s="77"/>
      <c r="G58" s="77"/>
      <c r="H58" s="77"/>
      <c r="I58" s="76" t="s">
        <v>203</v>
      </c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</row>
    <row r="59" spans="1:123" x14ac:dyDescent="0.25">
      <c r="A59" s="77"/>
      <c r="B59" s="77"/>
      <c r="C59" s="77"/>
      <c r="D59" s="77"/>
      <c r="E59" s="77"/>
      <c r="F59" s="77"/>
      <c r="G59" s="77"/>
      <c r="H59" s="77"/>
      <c r="I59" s="76" t="s">
        <v>204</v>
      </c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</row>
    <row r="60" spans="1:123" x14ac:dyDescent="0.25">
      <c r="A60" s="77"/>
      <c r="B60" s="77"/>
      <c r="C60" s="77"/>
      <c r="D60" s="77"/>
      <c r="E60" s="77"/>
      <c r="F60" s="77"/>
      <c r="G60" s="77"/>
      <c r="H60" s="77"/>
      <c r="I60" s="68" t="s">
        <v>205</v>
      </c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</row>
    <row r="61" spans="1:123" x14ac:dyDescent="0.25">
      <c r="A61" s="77" t="s">
        <v>67</v>
      </c>
      <c r="B61" s="77"/>
      <c r="C61" s="77"/>
      <c r="D61" s="77"/>
      <c r="E61" s="77"/>
      <c r="F61" s="77"/>
      <c r="G61" s="77"/>
      <c r="H61" s="77"/>
      <c r="I61" s="67" t="s">
        <v>202</v>
      </c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77" t="s">
        <v>190</v>
      </c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</row>
    <row r="62" spans="1:123" x14ac:dyDescent="0.25">
      <c r="A62" s="77"/>
      <c r="B62" s="77"/>
      <c r="C62" s="77"/>
      <c r="D62" s="77"/>
      <c r="E62" s="77"/>
      <c r="F62" s="77"/>
      <c r="G62" s="77"/>
      <c r="H62" s="77"/>
      <c r="I62" s="76" t="s">
        <v>203</v>
      </c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</row>
    <row r="63" spans="1:123" x14ac:dyDescent="0.25">
      <c r="A63" s="77"/>
      <c r="B63" s="77"/>
      <c r="C63" s="77"/>
      <c r="D63" s="77"/>
      <c r="E63" s="77"/>
      <c r="F63" s="77"/>
      <c r="G63" s="77"/>
      <c r="H63" s="77"/>
      <c r="I63" s="76" t="s">
        <v>206</v>
      </c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</row>
    <row r="64" spans="1:123" x14ac:dyDescent="0.25">
      <c r="A64" s="77"/>
      <c r="B64" s="77"/>
      <c r="C64" s="77"/>
      <c r="D64" s="77"/>
      <c r="E64" s="77"/>
      <c r="F64" s="77"/>
      <c r="G64" s="77"/>
      <c r="H64" s="77"/>
      <c r="I64" s="76" t="s">
        <v>207</v>
      </c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</row>
    <row r="65" spans="1:123" x14ac:dyDescent="0.25">
      <c r="A65" s="77"/>
      <c r="B65" s="77"/>
      <c r="C65" s="77"/>
      <c r="D65" s="77"/>
      <c r="E65" s="77"/>
      <c r="F65" s="77"/>
      <c r="G65" s="77"/>
      <c r="H65" s="77"/>
      <c r="I65" s="68" t="s">
        <v>242</v>
      </c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</row>
    <row r="66" spans="1:123" x14ac:dyDescent="0.25">
      <c r="A66" s="77" t="s">
        <v>68</v>
      </c>
      <c r="B66" s="77"/>
      <c r="C66" s="77"/>
      <c r="D66" s="77"/>
      <c r="E66" s="77"/>
      <c r="F66" s="77"/>
      <c r="G66" s="77"/>
      <c r="H66" s="77"/>
      <c r="I66" s="78" t="s">
        <v>208</v>
      </c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7" t="s">
        <v>61</v>
      </c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</row>
    <row r="67" spans="1:123" x14ac:dyDescent="0.25">
      <c r="A67" s="77"/>
      <c r="B67" s="77"/>
      <c r="C67" s="77"/>
      <c r="D67" s="77"/>
      <c r="E67" s="77"/>
      <c r="F67" s="77"/>
      <c r="G67" s="77"/>
      <c r="H67" s="77"/>
      <c r="I67" s="78" t="s">
        <v>209</v>
      </c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</row>
    <row r="68" spans="1:123" x14ac:dyDescent="0.25">
      <c r="A68" s="77"/>
      <c r="B68" s="77"/>
      <c r="C68" s="77"/>
      <c r="D68" s="77"/>
      <c r="E68" s="77"/>
      <c r="F68" s="77"/>
      <c r="G68" s="77"/>
      <c r="H68" s="77"/>
      <c r="I68" s="78" t="s">
        <v>151</v>
      </c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7" t="s">
        <v>61</v>
      </c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</row>
    <row r="69" spans="1:123" x14ac:dyDescent="0.25">
      <c r="A69" s="77"/>
      <c r="B69" s="77"/>
      <c r="C69" s="77"/>
      <c r="D69" s="77"/>
      <c r="E69" s="77"/>
      <c r="F69" s="77"/>
      <c r="G69" s="77"/>
      <c r="H69" s="77"/>
      <c r="I69" s="78" t="s">
        <v>152</v>
      </c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7" t="s">
        <v>61</v>
      </c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</row>
    <row r="70" spans="1:123" x14ac:dyDescent="0.25">
      <c r="A70" s="77"/>
      <c r="B70" s="77"/>
      <c r="C70" s="77"/>
      <c r="D70" s="77"/>
      <c r="E70" s="77"/>
      <c r="F70" s="77"/>
      <c r="G70" s="77"/>
      <c r="H70" s="77"/>
      <c r="I70" s="78" t="s">
        <v>153</v>
      </c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7" t="s">
        <v>61</v>
      </c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</row>
    <row r="71" spans="1:123" x14ac:dyDescent="0.25">
      <c r="A71" s="77"/>
      <c r="B71" s="77"/>
      <c r="C71" s="77"/>
      <c r="D71" s="77"/>
      <c r="E71" s="77"/>
      <c r="F71" s="77"/>
      <c r="G71" s="77"/>
      <c r="H71" s="77"/>
      <c r="I71" s="78" t="s">
        <v>154</v>
      </c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7" t="s">
        <v>61</v>
      </c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</row>
    <row r="72" spans="1:123" x14ac:dyDescent="0.25">
      <c r="A72" s="77" t="s">
        <v>88</v>
      </c>
      <c r="B72" s="77"/>
      <c r="C72" s="77"/>
      <c r="D72" s="77"/>
      <c r="E72" s="77"/>
      <c r="F72" s="77"/>
      <c r="G72" s="77"/>
      <c r="H72" s="77"/>
      <c r="I72" s="78" t="s">
        <v>243</v>
      </c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</row>
    <row r="73" spans="1:123" x14ac:dyDescent="0.25">
      <c r="A73" s="77" t="s">
        <v>92</v>
      </c>
      <c r="B73" s="77"/>
      <c r="C73" s="77"/>
      <c r="D73" s="77"/>
      <c r="E73" s="77"/>
      <c r="F73" s="77"/>
      <c r="G73" s="77"/>
      <c r="H73" s="77"/>
      <c r="I73" s="78" t="s">
        <v>210</v>
      </c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7" t="s">
        <v>211</v>
      </c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</row>
    <row r="74" spans="1:123" x14ac:dyDescent="0.25">
      <c r="A74" s="77"/>
      <c r="B74" s="77"/>
      <c r="C74" s="77"/>
      <c r="D74" s="77"/>
      <c r="E74" s="77"/>
      <c r="F74" s="77"/>
      <c r="G74" s="77"/>
      <c r="H74" s="77"/>
      <c r="I74" s="78" t="s">
        <v>212</v>
      </c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7" t="s">
        <v>211</v>
      </c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9"/>
      <c r="CO74" s="79"/>
      <c r="CP74" s="79"/>
      <c r="CQ74" s="79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9"/>
      <c r="DC74" s="79"/>
      <c r="DD74" s="79"/>
      <c r="DE74" s="79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</row>
    <row r="75" spans="1:123" x14ac:dyDescent="0.25">
      <c r="A75" s="77" t="s">
        <v>97</v>
      </c>
      <c r="B75" s="77"/>
      <c r="C75" s="77"/>
      <c r="D75" s="77"/>
      <c r="E75" s="77"/>
      <c r="F75" s="77"/>
      <c r="G75" s="77"/>
      <c r="H75" s="77"/>
      <c r="I75" s="78" t="s">
        <v>213</v>
      </c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7" t="s">
        <v>195</v>
      </c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</row>
    <row r="76" spans="1:123" x14ac:dyDescent="0.25">
      <c r="A76" s="77" t="s">
        <v>99</v>
      </c>
      <c r="B76" s="77"/>
      <c r="C76" s="77"/>
      <c r="D76" s="77"/>
      <c r="E76" s="77"/>
      <c r="F76" s="77"/>
      <c r="G76" s="77"/>
      <c r="H76" s="77"/>
      <c r="I76" s="67" t="s">
        <v>214</v>
      </c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77" t="s">
        <v>215</v>
      </c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9"/>
      <c r="CO76" s="79"/>
      <c r="CP76" s="79"/>
      <c r="CQ76" s="79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9"/>
      <c r="DC76" s="79"/>
      <c r="DD76" s="79"/>
      <c r="DE76" s="79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</row>
    <row r="77" spans="1:123" x14ac:dyDescent="0.25">
      <c r="A77" s="77"/>
      <c r="B77" s="77"/>
      <c r="C77" s="77"/>
      <c r="D77" s="77"/>
      <c r="E77" s="77"/>
      <c r="F77" s="77"/>
      <c r="G77" s="77"/>
      <c r="H77" s="77"/>
      <c r="I77" s="68" t="s">
        <v>155</v>
      </c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9"/>
      <c r="DC77" s="79"/>
      <c r="DD77" s="79"/>
      <c r="DE77" s="79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9"/>
      <c r="DQ77" s="79"/>
      <c r="DR77" s="79"/>
      <c r="DS77" s="79"/>
    </row>
    <row r="78" spans="1:123" x14ac:dyDescent="0.25">
      <c r="A78" s="83" t="s">
        <v>216</v>
      </c>
      <c r="B78" s="83"/>
      <c r="C78" s="83"/>
      <c r="D78" s="83"/>
      <c r="E78" s="83"/>
      <c r="F78" s="83"/>
      <c r="G78" s="83"/>
      <c r="H78" s="83"/>
      <c r="I78" s="78" t="s">
        <v>217</v>
      </c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7" t="s">
        <v>215</v>
      </c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</row>
    <row r="79" spans="1:123" x14ac:dyDescent="0.25">
      <c r="A79" s="83"/>
      <c r="B79" s="83"/>
      <c r="C79" s="83"/>
      <c r="D79" s="83"/>
      <c r="E79" s="83"/>
      <c r="F79" s="83"/>
      <c r="G79" s="83"/>
      <c r="H79" s="83"/>
      <c r="I79" s="78" t="s">
        <v>218</v>
      </c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9"/>
      <c r="DQ79" s="79"/>
      <c r="DR79" s="79"/>
      <c r="DS79" s="79"/>
    </row>
    <row r="80" spans="1:123" x14ac:dyDescent="0.25">
      <c r="A80" s="77" t="s">
        <v>219</v>
      </c>
      <c r="B80" s="77"/>
      <c r="C80" s="77"/>
      <c r="D80" s="77"/>
      <c r="E80" s="77"/>
      <c r="F80" s="77"/>
      <c r="G80" s="77"/>
      <c r="H80" s="77"/>
      <c r="I80" s="78" t="s">
        <v>220</v>
      </c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7" t="s">
        <v>215</v>
      </c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9"/>
      <c r="DQ80" s="79"/>
      <c r="DR80" s="79"/>
      <c r="DS80" s="79"/>
    </row>
    <row r="81" spans="1:123" ht="15.75" customHeight="1" x14ac:dyDescent="0.25">
      <c r="A81" s="77"/>
      <c r="B81" s="77"/>
      <c r="C81" s="77"/>
      <c r="D81" s="77"/>
      <c r="E81" s="77"/>
      <c r="F81" s="77"/>
      <c r="G81" s="77"/>
      <c r="H81" s="77"/>
      <c r="I81" s="84" t="s">
        <v>236</v>
      </c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77" t="s">
        <v>215</v>
      </c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9"/>
      <c r="DQ81" s="79"/>
      <c r="DR81" s="79"/>
      <c r="DS81" s="79"/>
    </row>
    <row r="82" spans="1:123" ht="15.75" customHeight="1" x14ac:dyDescent="0.25">
      <c r="A82" s="77"/>
      <c r="B82" s="77"/>
      <c r="C82" s="77"/>
      <c r="D82" s="77"/>
      <c r="E82" s="77"/>
      <c r="F82" s="77"/>
      <c r="G82" s="77"/>
      <c r="H82" s="77"/>
      <c r="I82" s="84" t="s">
        <v>238</v>
      </c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77" t="s">
        <v>215</v>
      </c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79"/>
    </row>
    <row r="83" spans="1:123" ht="15.75" customHeight="1" x14ac:dyDescent="0.25">
      <c r="A83" s="77"/>
      <c r="B83" s="77"/>
      <c r="C83" s="77"/>
      <c r="D83" s="77"/>
      <c r="E83" s="77"/>
      <c r="F83" s="77"/>
      <c r="G83" s="77"/>
      <c r="H83" s="77"/>
      <c r="I83" s="84" t="s">
        <v>237</v>
      </c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77" t="s">
        <v>215</v>
      </c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</row>
    <row r="84" spans="1:123" ht="15.75" customHeight="1" x14ac:dyDescent="0.25">
      <c r="A84" s="77"/>
      <c r="B84" s="77"/>
      <c r="C84" s="77"/>
      <c r="D84" s="77"/>
      <c r="E84" s="77"/>
      <c r="F84" s="77"/>
      <c r="G84" s="77"/>
      <c r="H84" s="77"/>
      <c r="I84" s="84" t="s">
        <v>239</v>
      </c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77" t="s">
        <v>215</v>
      </c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</row>
    <row r="85" spans="1:123" x14ac:dyDescent="0.25">
      <c r="A85" s="77" t="s">
        <v>221</v>
      </c>
      <c r="B85" s="77"/>
      <c r="C85" s="77"/>
      <c r="D85" s="77"/>
      <c r="E85" s="77"/>
      <c r="F85" s="77"/>
      <c r="G85" s="77"/>
      <c r="H85" s="77"/>
      <c r="I85" s="67" t="s">
        <v>222</v>
      </c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77" t="s">
        <v>215</v>
      </c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</row>
    <row r="86" spans="1:123" x14ac:dyDescent="0.25">
      <c r="A86" s="77"/>
      <c r="B86" s="77"/>
      <c r="C86" s="77"/>
      <c r="D86" s="77"/>
      <c r="E86" s="77"/>
      <c r="F86" s="77"/>
      <c r="G86" s="77"/>
      <c r="H86" s="77"/>
      <c r="I86" s="68" t="s">
        <v>223</v>
      </c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</row>
    <row r="87" spans="1:123" x14ac:dyDescent="0.25">
      <c r="A87" s="77" t="s">
        <v>102</v>
      </c>
      <c r="B87" s="77"/>
      <c r="C87" s="77"/>
      <c r="D87" s="77"/>
      <c r="E87" s="77"/>
      <c r="F87" s="77"/>
      <c r="G87" s="77"/>
      <c r="H87" s="77"/>
      <c r="I87" s="67" t="s">
        <v>224</v>
      </c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</row>
    <row r="88" spans="1:123" x14ac:dyDescent="0.25">
      <c r="A88" s="77"/>
      <c r="B88" s="77"/>
      <c r="C88" s="77"/>
      <c r="D88" s="77"/>
      <c r="E88" s="77"/>
      <c r="F88" s="77"/>
      <c r="G88" s="77"/>
      <c r="H88" s="77"/>
      <c r="I88" s="68" t="s">
        <v>225</v>
      </c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</row>
    <row r="89" spans="1:123" x14ac:dyDescent="0.25">
      <c r="A89" s="77" t="s">
        <v>105</v>
      </c>
      <c r="B89" s="77"/>
      <c r="C89" s="77"/>
      <c r="D89" s="77"/>
      <c r="E89" s="77"/>
      <c r="F89" s="77"/>
      <c r="G89" s="77"/>
      <c r="H89" s="77"/>
      <c r="I89" s="67" t="s">
        <v>226</v>
      </c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77" t="s">
        <v>228</v>
      </c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79"/>
      <c r="DH89" s="79"/>
      <c r="DI89" s="79"/>
      <c r="DJ89" s="79"/>
      <c r="DK89" s="79"/>
      <c r="DL89" s="79"/>
      <c r="DM89" s="79"/>
      <c r="DN89" s="79"/>
      <c r="DO89" s="79"/>
      <c r="DP89" s="79"/>
      <c r="DQ89" s="79"/>
      <c r="DR89" s="79"/>
      <c r="DS89" s="79"/>
    </row>
    <row r="90" spans="1:123" x14ac:dyDescent="0.25">
      <c r="A90" s="77"/>
      <c r="B90" s="77"/>
      <c r="C90" s="77"/>
      <c r="D90" s="77"/>
      <c r="E90" s="77"/>
      <c r="F90" s="77"/>
      <c r="G90" s="77"/>
      <c r="H90" s="77"/>
      <c r="I90" s="68" t="s">
        <v>227</v>
      </c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77" t="s">
        <v>229</v>
      </c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79"/>
      <c r="DJ90" s="79"/>
      <c r="DK90" s="79"/>
      <c r="DL90" s="79"/>
      <c r="DM90" s="79"/>
      <c r="DN90" s="79"/>
      <c r="DO90" s="79"/>
      <c r="DP90" s="79"/>
      <c r="DQ90" s="79"/>
      <c r="DR90" s="79"/>
      <c r="DS90" s="79"/>
    </row>
    <row r="91" spans="1:123" x14ac:dyDescent="0.25">
      <c r="A91" s="77" t="s">
        <v>230</v>
      </c>
      <c r="B91" s="77"/>
      <c r="C91" s="77"/>
      <c r="D91" s="77"/>
      <c r="E91" s="77"/>
      <c r="F91" s="77"/>
      <c r="G91" s="77"/>
      <c r="H91" s="77"/>
      <c r="I91" s="78" t="s">
        <v>231</v>
      </c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7" t="s">
        <v>215</v>
      </c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</row>
    <row r="92" spans="1:123" x14ac:dyDescent="0.25">
      <c r="A92" s="77" t="s">
        <v>232</v>
      </c>
      <c r="B92" s="77"/>
      <c r="C92" s="77"/>
      <c r="D92" s="77"/>
      <c r="E92" s="77"/>
      <c r="F92" s="77"/>
      <c r="G92" s="77"/>
      <c r="H92" s="77"/>
      <c r="I92" s="78" t="s">
        <v>233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7" t="s">
        <v>234</v>
      </c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</row>
    <row r="93" spans="1:123" x14ac:dyDescent="0.25">
      <c r="A93" s="77"/>
      <c r="B93" s="77"/>
      <c r="C93" s="77"/>
      <c r="D93" s="77"/>
      <c r="E93" s="77"/>
      <c r="F93" s="77"/>
      <c r="G93" s="77"/>
      <c r="H93" s="77"/>
      <c r="I93" s="78" t="s">
        <v>94</v>
      </c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</row>
    <row r="94" spans="1:123" x14ac:dyDescent="0.25">
      <c r="A94" s="77"/>
      <c r="B94" s="77"/>
      <c r="C94" s="77"/>
      <c r="D94" s="77"/>
      <c r="E94" s="77"/>
      <c r="F94" s="77"/>
      <c r="G94" s="77"/>
      <c r="H94" s="77"/>
      <c r="I94" s="78" t="s">
        <v>235</v>
      </c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7" t="s">
        <v>234</v>
      </c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</row>
    <row r="95" spans="1:123" x14ac:dyDescent="0.25">
      <c r="A95" s="77"/>
      <c r="B95" s="77"/>
      <c r="C95" s="77"/>
      <c r="D95" s="77"/>
      <c r="E95" s="77"/>
      <c r="F95" s="77"/>
      <c r="G95" s="77"/>
      <c r="H95" s="77"/>
      <c r="I95" s="78" t="s">
        <v>223</v>
      </c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7" t="s">
        <v>234</v>
      </c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</row>
    <row r="111" spans="1:1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2" customFormat="1" ht="11.25" x14ac:dyDescent="0.2">
      <c r="A112" s="12" t="s">
        <v>157</v>
      </c>
    </row>
  </sheetData>
  <mergeCells count="407">
    <mergeCell ref="DI32:DS45"/>
    <mergeCell ref="A15:H16"/>
    <mergeCell ref="AP15:BE16"/>
    <mergeCell ref="BF15:BP16"/>
    <mergeCell ref="BQ15:CA16"/>
    <mergeCell ref="CB15:CL16"/>
    <mergeCell ref="CM15:CW16"/>
    <mergeCell ref="CX19:DH31"/>
    <mergeCell ref="A19:H31"/>
    <mergeCell ref="I44:AO44"/>
    <mergeCell ref="AP32:BE45"/>
    <mergeCell ref="BF32:BP45"/>
    <mergeCell ref="BQ32:CA45"/>
    <mergeCell ref="CB32:CL45"/>
    <mergeCell ref="CM32:CW45"/>
    <mergeCell ref="CX32:DH45"/>
    <mergeCell ref="I45:AO45"/>
    <mergeCell ref="I41:AO41"/>
    <mergeCell ref="I42:AO42"/>
    <mergeCell ref="I43:AO43"/>
    <mergeCell ref="I40:AO40"/>
    <mergeCell ref="I37:AO37"/>
    <mergeCell ref="I38:AO38"/>
    <mergeCell ref="I39:AO39"/>
    <mergeCell ref="CM95:CW95"/>
    <mergeCell ref="CX95:DH95"/>
    <mergeCell ref="DI95:DS95"/>
    <mergeCell ref="A50:H51"/>
    <mergeCell ref="AP50:BE51"/>
    <mergeCell ref="BF50:BP51"/>
    <mergeCell ref="A95:H95"/>
    <mergeCell ref="I95:AO95"/>
    <mergeCell ref="AP95:BE95"/>
    <mergeCell ref="BF95:BP95"/>
    <mergeCell ref="BQ95:CA95"/>
    <mergeCell ref="CB95:CL95"/>
    <mergeCell ref="AP94:BE94"/>
    <mergeCell ref="BF94:BP94"/>
    <mergeCell ref="BQ94:CA94"/>
    <mergeCell ref="CB94:CL94"/>
    <mergeCell ref="CM94:CW94"/>
    <mergeCell ref="CX94:DH94"/>
    <mergeCell ref="DI94:DS94"/>
    <mergeCell ref="I93:AO93"/>
    <mergeCell ref="BQ50:CA51"/>
    <mergeCell ref="CB50:CL51"/>
    <mergeCell ref="DI91:DS91"/>
    <mergeCell ref="I92:AO92"/>
    <mergeCell ref="CX46:DH47"/>
    <mergeCell ref="DI46:DS47"/>
    <mergeCell ref="A46:H47"/>
    <mergeCell ref="AP46:BE47"/>
    <mergeCell ref="BF46:BP47"/>
    <mergeCell ref="BQ46:CA47"/>
    <mergeCell ref="CB46:CL47"/>
    <mergeCell ref="BF49:BP49"/>
    <mergeCell ref="BQ49:CA49"/>
    <mergeCell ref="CB49:CL49"/>
    <mergeCell ref="I46:AO46"/>
    <mergeCell ref="I47:AO47"/>
    <mergeCell ref="A84:H84"/>
    <mergeCell ref="A92:H93"/>
    <mergeCell ref="AP92:BE93"/>
    <mergeCell ref="BF92:BP93"/>
    <mergeCell ref="A85:H86"/>
    <mergeCell ref="A91:H91"/>
    <mergeCell ref="I91:AO91"/>
    <mergeCell ref="DI92:DS93"/>
    <mergeCell ref="A94:H94"/>
    <mergeCell ref="I94:AO94"/>
    <mergeCell ref="AP91:BE91"/>
    <mergeCell ref="BF91:BP91"/>
    <mergeCell ref="BQ91:CA91"/>
    <mergeCell ref="CB91:CL91"/>
    <mergeCell ref="CM89:CW90"/>
    <mergeCell ref="CX89:DH90"/>
    <mergeCell ref="CM87:CW88"/>
    <mergeCell ref="BQ92:CA93"/>
    <mergeCell ref="CB92:CL93"/>
    <mergeCell ref="DI89:DS90"/>
    <mergeCell ref="A89:H90"/>
    <mergeCell ref="CM92:CW93"/>
    <mergeCell ref="CM91:CW91"/>
    <mergeCell ref="CX91:DH91"/>
    <mergeCell ref="CB87:CL88"/>
    <mergeCell ref="I88:AO88"/>
    <mergeCell ref="CX92:DH93"/>
    <mergeCell ref="BF89:BP90"/>
    <mergeCell ref="I90:AO90"/>
    <mergeCell ref="AP90:BE90"/>
    <mergeCell ref="BQ89:CA90"/>
    <mergeCell ref="CB89:CL90"/>
    <mergeCell ref="I89:AO89"/>
    <mergeCell ref="AP89:BE89"/>
    <mergeCell ref="A87:H88"/>
    <mergeCell ref="AP87:BE88"/>
    <mergeCell ref="BF87:BP88"/>
    <mergeCell ref="DI84:DS84"/>
    <mergeCell ref="I85:AO85"/>
    <mergeCell ref="CX85:DH86"/>
    <mergeCell ref="DI85:DS86"/>
    <mergeCell ref="AP85:BE86"/>
    <mergeCell ref="BF85:BP86"/>
    <mergeCell ref="I86:AO86"/>
    <mergeCell ref="BQ85:CA86"/>
    <mergeCell ref="CX87:DH88"/>
    <mergeCell ref="CB85:CL86"/>
    <mergeCell ref="I84:AO84"/>
    <mergeCell ref="AP84:BE84"/>
    <mergeCell ref="BF84:BP84"/>
    <mergeCell ref="BQ84:CA84"/>
    <mergeCell ref="CB84:CL84"/>
    <mergeCell ref="CM84:CW84"/>
    <mergeCell ref="CM85:CW86"/>
    <mergeCell ref="CX84:DH84"/>
    <mergeCell ref="DI87:DS88"/>
    <mergeCell ref="I87:AO87"/>
    <mergeCell ref="BQ87:CA88"/>
    <mergeCell ref="BQ83:CA83"/>
    <mergeCell ref="CB83:CL83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CM83:CW83"/>
    <mergeCell ref="CX83:DH83"/>
    <mergeCell ref="DI83:DS83"/>
    <mergeCell ref="A83:H83"/>
    <mergeCell ref="I83:AO83"/>
    <mergeCell ref="AP83:BE83"/>
    <mergeCell ref="BF83:BP83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A80:H80"/>
    <mergeCell ref="AP80:BE80"/>
    <mergeCell ref="BF80:BP80"/>
    <mergeCell ref="BQ80:CA80"/>
    <mergeCell ref="CB80:CL80"/>
    <mergeCell ref="CM80:CW80"/>
    <mergeCell ref="I80:AO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DI75:DS75"/>
    <mergeCell ref="BQ76:CA77"/>
    <mergeCell ref="CB76:CL77"/>
    <mergeCell ref="CM76:CW77"/>
    <mergeCell ref="A76:H77"/>
    <mergeCell ref="AP76:BE77"/>
    <mergeCell ref="BF76:BP77"/>
    <mergeCell ref="I76:AO76"/>
    <mergeCell ref="I77:AO77"/>
    <mergeCell ref="A75:H75"/>
    <mergeCell ref="AP75:BE75"/>
    <mergeCell ref="BF75:BP75"/>
    <mergeCell ref="BQ75:CA75"/>
    <mergeCell ref="CB75:CL75"/>
    <mergeCell ref="CM75:CW75"/>
    <mergeCell ref="I75:AO75"/>
    <mergeCell ref="BQ74:CA74"/>
    <mergeCell ref="CB74:CL74"/>
    <mergeCell ref="CM74:CW74"/>
    <mergeCell ref="BF72:BP72"/>
    <mergeCell ref="BQ72:CA72"/>
    <mergeCell ref="CB72:CL72"/>
    <mergeCell ref="CM72:CW72"/>
    <mergeCell ref="A73:H73"/>
    <mergeCell ref="AP73:BE73"/>
    <mergeCell ref="A72:H72"/>
    <mergeCell ref="I72:AO72"/>
    <mergeCell ref="AP72:BE72"/>
    <mergeCell ref="I74:AO74"/>
    <mergeCell ref="A68:H68"/>
    <mergeCell ref="CX72:DH72"/>
    <mergeCell ref="BF73:BP73"/>
    <mergeCell ref="BQ73:CA73"/>
    <mergeCell ref="CB73:CL73"/>
    <mergeCell ref="CM73:CW73"/>
    <mergeCell ref="CX73:DH73"/>
    <mergeCell ref="CM70:CW70"/>
    <mergeCell ref="CX70:DH70"/>
    <mergeCell ref="BQ71:CA71"/>
    <mergeCell ref="CB71:CL71"/>
    <mergeCell ref="CM71:CW71"/>
    <mergeCell ref="CX71:DH71"/>
    <mergeCell ref="BQ70:CA70"/>
    <mergeCell ref="CB70:CL70"/>
    <mergeCell ref="BQ69:CA69"/>
    <mergeCell ref="CB69:CL69"/>
    <mergeCell ref="A69:H69"/>
    <mergeCell ref="I69:AO69"/>
    <mergeCell ref="AP69:BE69"/>
    <mergeCell ref="BF69:BP69"/>
    <mergeCell ref="CM69:CW69"/>
    <mergeCell ref="I73:AO73"/>
    <mergeCell ref="I70:AO70"/>
    <mergeCell ref="I59:AO59"/>
    <mergeCell ref="BF68:BP68"/>
    <mergeCell ref="BQ68:CA68"/>
    <mergeCell ref="CB68:CL68"/>
    <mergeCell ref="I60:AO60"/>
    <mergeCell ref="I57:AO57"/>
    <mergeCell ref="I68:AO68"/>
    <mergeCell ref="AP68:BE68"/>
    <mergeCell ref="CM68:CW68"/>
    <mergeCell ref="CX61:DH65"/>
    <mergeCell ref="A57:H60"/>
    <mergeCell ref="AP57:BE60"/>
    <mergeCell ref="AP61:BE65"/>
    <mergeCell ref="I63:AO63"/>
    <mergeCell ref="BF66:BP67"/>
    <mergeCell ref="BQ66:CA67"/>
    <mergeCell ref="A66:H67"/>
    <mergeCell ref="AP66:BE67"/>
    <mergeCell ref="BQ57:CA60"/>
    <mergeCell ref="CB66:CL67"/>
    <mergeCell ref="CM66:CW67"/>
    <mergeCell ref="CX66:DH67"/>
    <mergeCell ref="I65:AO65"/>
    <mergeCell ref="I66:AO66"/>
    <mergeCell ref="I67:AO67"/>
    <mergeCell ref="CB61:CL65"/>
    <mergeCell ref="A61:H65"/>
    <mergeCell ref="CM61:CW65"/>
    <mergeCell ref="I58:AO58"/>
    <mergeCell ref="CB57:CL60"/>
    <mergeCell ref="I64:AO64"/>
    <mergeCell ref="I62:AO62"/>
    <mergeCell ref="I61:AO61"/>
    <mergeCell ref="DI61:DS65"/>
    <mergeCell ref="CM17:CW18"/>
    <mergeCell ref="CM19:CW31"/>
    <mergeCell ref="BF57:BP60"/>
    <mergeCell ref="BF61:BP65"/>
    <mergeCell ref="CX57:DH60"/>
    <mergeCell ref="BF19:BP31"/>
    <mergeCell ref="DI57:DS60"/>
    <mergeCell ref="CX56:DH56"/>
    <mergeCell ref="DI56:DS56"/>
    <mergeCell ref="CB53:CL55"/>
    <mergeCell ref="CM53:CW55"/>
    <mergeCell ref="BF56:BP56"/>
    <mergeCell ref="BQ56:CA56"/>
    <mergeCell ref="CB56:CL56"/>
    <mergeCell ref="CM56:CW56"/>
    <mergeCell ref="CM57:CW60"/>
    <mergeCell ref="BQ61:CA65"/>
    <mergeCell ref="BQ52:CA52"/>
    <mergeCell ref="CB52:CL52"/>
    <mergeCell ref="CM52:CW52"/>
    <mergeCell ref="CX52:DH52"/>
    <mergeCell ref="DI52:DS52"/>
    <mergeCell ref="CX53:DH55"/>
    <mergeCell ref="DI66:DS67"/>
    <mergeCell ref="CX76:DH77"/>
    <mergeCell ref="DI76:DS77"/>
    <mergeCell ref="CX78:DH79"/>
    <mergeCell ref="DI78:DS79"/>
    <mergeCell ref="DI73:DS73"/>
    <mergeCell ref="CX74:DH74"/>
    <mergeCell ref="DI74:DS74"/>
    <mergeCell ref="CX75:DH75"/>
    <mergeCell ref="DI72:DS72"/>
    <mergeCell ref="CX68:DH68"/>
    <mergeCell ref="DI68:DS68"/>
    <mergeCell ref="CX69:DH69"/>
    <mergeCell ref="DI69:DS69"/>
    <mergeCell ref="DI70:DS70"/>
    <mergeCell ref="DI71:DS71"/>
    <mergeCell ref="DI53:DS55"/>
    <mergeCell ref="DI50:DS51"/>
    <mergeCell ref="A17:H18"/>
    <mergeCell ref="AP17:BE18"/>
    <mergeCell ref="BF17:BP18"/>
    <mergeCell ref="BQ17:CA18"/>
    <mergeCell ref="CB17:CL18"/>
    <mergeCell ref="CX17:DH18"/>
    <mergeCell ref="CM50:CW51"/>
    <mergeCell ref="CX50:DH51"/>
    <mergeCell ref="DI19:DS31"/>
    <mergeCell ref="CX49:DH49"/>
    <mergeCell ref="DI49:DS49"/>
    <mergeCell ref="BQ19:CA31"/>
    <mergeCell ref="CB19:CL31"/>
    <mergeCell ref="I54:AO54"/>
    <mergeCell ref="I55:AO55"/>
    <mergeCell ref="BF52:BP52"/>
    <mergeCell ref="I51:AO51"/>
    <mergeCell ref="CM49:CW49"/>
    <mergeCell ref="A53:H55"/>
    <mergeCell ref="AP53:BE55"/>
    <mergeCell ref="BF53:BP55"/>
    <mergeCell ref="BQ53:CA55"/>
    <mergeCell ref="CX14:DH14"/>
    <mergeCell ref="DI14:DS14"/>
    <mergeCell ref="DI17:DS18"/>
    <mergeCell ref="CM46:CW47"/>
    <mergeCell ref="CX15:DH16"/>
    <mergeCell ref="DI15:DS16"/>
    <mergeCell ref="CX13:DH13"/>
    <mergeCell ref="DI13:DS13"/>
    <mergeCell ref="A48:H48"/>
    <mergeCell ref="AP48:BE48"/>
    <mergeCell ref="BF48:BP48"/>
    <mergeCell ref="BQ48:CA48"/>
    <mergeCell ref="CB48:CL48"/>
    <mergeCell ref="CM48:CW48"/>
    <mergeCell ref="I48:AO48"/>
    <mergeCell ref="A32:H45"/>
    <mergeCell ref="AP14:BE14"/>
    <mergeCell ref="CX48:DH48"/>
    <mergeCell ref="DI48:DS48"/>
    <mergeCell ref="CB14:CL14"/>
    <mergeCell ref="CM14:CW14"/>
    <mergeCell ref="BF14:BP14"/>
    <mergeCell ref="BQ14:CA14"/>
    <mergeCell ref="AP19:BE31"/>
    <mergeCell ref="I71:AO71"/>
    <mergeCell ref="A71:H71"/>
    <mergeCell ref="AP71:BE71"/>
    <mergeCell ref="BF71:BP71"/>
    <mergeCell ref="A70:H70"/>
    <mergeCell ref="AP70:BE70"/>
    <mergeCell ref="BF70:BP70"/>
    <mergeCell ref="A74:H74"/>
    <mergeCell ref="AP74:BE74"/>
    <mergeCell ref="BF74:BP74"/>
    <mergeCell ref="A56:H56"/>
    <mergeCell ref="I56:AO56"/>
    <mergeCell ref="AP56:BE56"/>
    <mergeCell ref="I52:AO52"/>
    <mergeCell ref="I53:AO53"/>
    <mergeCell ref="A52:H52"/>
    <mergeCell ref="AP52:BE52"/>
    <mergeCell ref="I49:AO49"/>
    <mergeCell ref="I50:AO50"/>
    <mergeCell ref="A49:H49"/>
    <mergeCell ref="AP49:BE49"/>
    <mergeCell ref="I35:AO35"/>
    <mergeCell ref="I36:AO36"/>
    <mergeCell ref="I34:AO34"/>
    <mergeCell ref="I32:AO32"/>
    <mergeCell ref="I33:AO33"/>
    <mergeCell ref="I31:AO31"/>
    <mergeCell ref="I30:AO30"/>
    <mergeCell ref="I28:AO28"/>
    <mergeCell ref="I29:AO29"/>
    <mergeCell ref="A13:H13"/>
    <mergeCell ref="I13:AO13"/>
    <mergeCell ref="A14:H14"/>
    <mergeCell ref="AP13:BE13"/>
    <mergeCell ref="I27:AO27"/>
    <mergeCell ref="I26:AO26"/>
    <mergeCell ref="I25:AO25"/>
    <mergeCell ref="I24:AO24"/>
    <mergeCell ref="I22:AO22"/>
    <mergeCell ref="I23:AO23"/>
    <mergeCell ref="I20:AO20"/>
    <mergeCell ref="I21:AO21"/>
    <mergeCell ref="I19:AO19"/>
    <mergeCell ref="BF13:BP13"/>
    <mergeCell ref="BQ13:CA13"/>
    <mergeCell ref="CB13:CL13"/>
    <mergeCell ref="CM13:CW13"/>
    <mergeCell ref="I14:AO14"/>
    <mergeCell ref="I15:AO15"/>
    <mergeCell ref="I16:AO16"/>
    <mergeCell ref="I17:AO17"/>
    <mergeCell ref="I18:AO18"/>
    <mergeCell ref="CX12:DS12"/>
    <mergeCell ref="A11:H11"/>
    <mergeCell ref="I11:AO11"/>
    <mergeCell ref="AP11:BE11"/>
    <mergeCell ref="BF11:CA11"/>
    <mergeCell ref="CB11:CW11"/>
    <mergeCell ref="CX11:DS11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/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</vt:lpstr>
      <vt:lpstr>приложение 1</vt:lpstr>
      <vt:lpstr>приложение 2</vt:lpstr>
      <vt:lpstr>приложение 5</vt:lpstr>
      <vt:lpstr>'приложение 2'!Заголовки_для_печати</vt:lpstr>
      <vt:lpstr>'приложение 5'!Заголовки_для_печати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Роговая Татьяна Вячеславовна</cp:lastModifiedBy>
  <cp:lastPrinted>2018-04-24T07:55:16Z</cp:lastPrinted>
  <dcterms:created xsi:type="dcterms:W3CDTF">2004-09-19T06:34:55Z</dcterms:created>
  <dcterms:modified xsi:type="dcterms:W3CDTF">2021-05-12T09:36:27Z</dcterms:modified>
</cp:coreProperties>
</file>