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150" windowHeight="5985" activeTab="0"/>
  </bookViews>
  <sheets>
    <sheet name="1.27" sheetId="1" r:id="rId1"/>
  </sheets>
  <externalReferences>
    <externalReference r:id="rId4"/>
    <externalReference r:id="rId5"/>
    <externalReference r:id="rId6"/>
  </externalReferences>
  <definedNames>
    <definedName name="Nотп_вн">#REF!</definedName>
    <definedName name="Nотп_нн">#REF!</definedName>
    <definedName name="Nотп_нн_ВН">#REF!</definedName>
    <definedName name="Nотп_нн_смежн">#REF!</definedName>
    <definedName name="Nотп_нн_СН1">#REF!</definedName>
    <definedName name="Nотп_нн_СН2">#REF!</definedName>
    <definedName name="Nотп_сн1">#REF!</definedName>
    <definedName name="Nотп_сн1_ВН">#REF!</definedName>
    <definedName name="Nотп_сн1_смежн">#REF!</definedName>
    <definedName name="Nотп_сн2">#REF!</definedName>
    <definedName name="Nотп_сн2_ВН">#REF!</definedName>
    <definedName name="Nотп_сн2_смежн">#REF!</definedName>
    <definedName name="Nотп_сн2_СН1">#REF!</definedName>
    <definedName name="Nпо_вн">#REF!</definedName>
    <definedName name="Nпо_всего">#REF!</definedName>
    <definedName name="Nпо_нн">#REF!</definedName>
    <definedName name="Nпо_сн1">#REF!</definedName>
    <definedName name="Nпо_сн2">#REF!</definedName>
    <definedName name="Nпост_вн">#REF!</definedName>
    <definedName name="Nпост_всего">#REF!</definedName>
    <definedName name="Nпост_нн">#REF!</definedName>
    <definedName name="Nпост_сн1">#REF!</definedName>
    <definedName name="Nпост_сн2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'[2]перекрестка'!$H$15:$H$19,'[2]перекрестка'!$H$21:$H$25,'[2]перекрестка'!$J$14:$J$25,'[2]перекрестка'!$K$15:$K$19,'[2]перекрестка'!$K$21:$K$25</definedName>
    <definedName name="P1_SCOPE_SV_LD" hidden="1">#REF!,#REF!,#REF!,#REF!,#REF!,#REF!,#REF!</definedName>
    <definedName name="P1_SCOPE_SV_LD1" hidden="1">'[2]свод'!$E$70:$M$79,'[2]свод'!$E$81:$M$81,'[2]свод'!$E$83:$M$88,'[2]свод'!$E$90:$M$90,'[2]свод'!$E$92:$M$96,'[2]свод'!$E$98:$M$98,'[2]свод'!$E$101:$M$102</definedName>
    <definedName name="P1_SCOPE_SV_PRT" hidden="1">'[2]свод'!$E$18:$I$19,'[2]свод'!$E$23:$H$26,'[2]свод'!$E$28:$I$29,'[2]свод'!$E$32:$I$36,'[2]свод'!$E$38:$I$40,'[2]свод'!$E$42:$I$53,'[2]свод'!$E$55:$I$56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'[2]перекрестка'!$N$14:$N$25,'[2]перекрестка'!$N$27:$N$31,'[2]перекрестка'!$J$27:$K$31,'[2]перекрестка'!$F$27:$H$31,'[2]перекрестка'!$F$33:$H$37</definedName>
    <definedName name="P2_SCOPE_SV_PRT" hidden="1">'[2]свод'!$E$58:$I$63,'[2]свод'!$E$72:$I$79,'[2]свод'!$E$81:$I$81,'[2]свод'!$E$85:$H$88,'[2]свод'!$E$90:$I$90,'[2]свод'!$E$107:$I$112,'[2]свод'!$E$114:$I$117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'[2]перекрестка'!$J$33:$K$37,'[2]перекрестка'!$N$33:$N$37,'[2]перекрестка'!$F$39:$H$43,'[2]перекрестка'!$J$39:$K$43,'[2]перекрестка'!$N$39:$N$43</definedName>
    <definedName name="P3_SCOPE_SV_PRT" hidden="1">'[2]свод'!$E$121:$I$121,'[2]свод'!$E$124:$H$127,'[2]свод'!$D$135:$G$135,'[2]свод'!$I$135:$I$140,'[2]свод'!$H$137:$H$140,'[2]свод'!$D$138:$G$140,'[2]свод'!$E$15:$I$16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'[2]перекрестка'!$F$45:$H$49,'[2]перекрестка'!$J$45:$K$49,'[2]перекрестка'!$N$45:$N$49,'[2]перекрестка'!$F$53:$G$64,'[2]перекрестка'!$H$54:$H$58</definedName>
    <definedName name="P5_SCOPE_PER_PRT" hidden="1">'[2]перекрестка'!$H$60:$H$64,'[2]перекрестка'!$J$53:$J$64,'[2]перекрестка'!$K$54:$K$58,'[2]перекрестка'!$K$60:$K$64,'[2]перекрестка'!$N$53:$N$64</definedName>
    <definedName name="P6_SCOPE_PER_PRT" hidden="1">'[2]перекрестка'!$F$66:$H$70,'[2]перекрестка'!$J$66:$K$70,'[2]перекрестка'!$N$66:$N$70,'[2]перекрестка'!$F$72:$H$76,'[2]перекрестка'!$J$72:$K$76</definedName>
    <definedName name="P7_SCOPE_PER_PRT" hidden="1">'[2]перекрестка'!$N$72:$N$76,'[2]перекрестка'!$F$78:$H$82,'[2]перекрестка'!$J$78:$K$82,'[2]перекрестка'!$N$78:$N$82,'[2]перекрестка'!$F$84:$H$88</definedName>
    <definedName name="P8_SCOPE_PER_PRT" hidden="1">'[2]перекрестка'!$J$84:$K$88,'[2]перекрестка'!$N$84:$N$88,'[2]перекрестка'!$F$14:$G$25,P1_SCOPE_PER_PRT,P2_SCOPE_PER_PRT,P3_SCOPE_PER_PRT,P4_SCOPE_PER_PRT</definedName>
    <definedName name="SCOPE_16_PRT">P1_SCOPE_16_PRT,P2_SCOPE_16_PRT</definedName>
    <definedName name="SCOPE_17.1_PRT">'[3]17.1'!$D$14:$F$17,'[3]17.1'!$D$19:$F$22,'[3]17.1'!$I$9:$I$12,'[3]17.1'!$I$14:$I$17,'[3]17.1'!$I$19:$I$22,'[3]17.1'!$D$9:$F$12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>P5_SCOPE_PER_PRT,P6_SCOPE_PER_PRT,P7_SCOPE_PER_PRT,P8_SCOPE_PER_PRT</definedName>
    <definedName name="SCOPE_SPR_PRT">'[2]Справочники'!$D$21:$J$22,'[2]Справочники'!$E$13:$I$14,'[2]Справочники'!$F$27:$H$28</definedName>
    <definedName name="SCOPE_SV_LD1">'[2]свод'!$E$104:$M$104,'[2]свод'!$E$106:$M$117,'[2]свод'!$E$120:$M$121,'[2]свод'!$E$123:$M$127,'[2]свод'!$E$10:$M$68,P1_SCOPE_SV_LD1</definedName>
    <definedName name="SCOPE_SV_PRT">P1_SCOPE_SV_PRT,P2_SCOPE_SV_PRT,P3_SCOPE_SV_PRT</definedName>
    <definedName name="SUM_У">#REF!</definedName>
    <definedName name="альфа_вн">#REF!</definedName>
    <definedName name="альфа_нн">#REF!</definedName>
    <definedName name="альфа_сн1">#REF!</definedName>
    <definedName name="альфа_сн2">#REF!</definedName>
    <definedName name="длт_З_пот">#REF!</definedName>
    <definedName name="длт_Знн_сн2">#REF!</definedName>
    <definedName name="длт_Зсн1_вн">#REF!</definedName>
    <definedName name="длт_НВВнн_сн2">#REF!</definedName>
    <definedName name="длт_НВВсн_вн">#REF!</definedName>
    <definedName name="длт_НВВсн1_вн">#REF!</definedName>
    <definedName name="длт_НВВсн2_вн">#REF!</definedName>
    <definedName name="длт_НВВсн2_сн1">#REF!</definedName>
    <definedName name="Зпот_вн">#REF!</definedName>
    <definedName name="Зпот_нн">#REF!</definedName>
    <definedName name="Зпот_сн1">#REF!</definedName>
    <definedName name="Зпот_сн2">#REF!</definedName>
    <definedName name="НВВвн_млн">#REF!</definedName>
    <definedName name="НВВвн_тыс">#REF!</definedName>
    <definedName name="НВВнн_млн">#REF!</definedName>
    <definedName name="НВВнн_тыс">#REF!</definedName>
    <definedName name="НВВсети_млн">#REF!</definedName>
    <definedName name="НВВсети_тыс">#REF!</definedName>
    <definedName name="НВВсн1_млн">#REF!</definedName>
    <definedName name="НВВсн1_тыс">#REF!</definedName>
    <definedName name="НВВсн2_млн">#REF!</definedName>
    <definedName name="НВВсн2_тыс">#REF!</definedName>
    <definedName name="Тпот_вн">#REF!</definedName>
    <definedName name="Тпот_нн">#REF!</definedName>
    <definedName name="Тпот_сн1">#REF!</definedName>
    <definedName name="Тпот_сн2">#REF!</definedName>
    <definedName name="Тсод_вн">#REF!</definedName>
    <definedName name="Тсод_нн">#REF!</definedName>
    <definedName name="Тсод_сн1">#REF!</definedName>
    <definedName name="Тсод_сн2">#REF!</definedName>
    <definedName name="Тэс">#REF!</definedName>
    <definedName name="Увн">#REF!</definedName>
    <definedName name="Унн">#REF!</definedName>
    <definedName name="Усн1">#REF!</definedName>
    <definedName name="Усн2">#REF!</definedName>
    <definedName name="Эотп_вн">#REF!</definedName>
    <definedName name="Эотп_нн">#REF!</definedName>
    <definedName name="Эотп_нн_ВН">#REF!</definedName>
    <definedName name="Эотп_нн_смежн">#REF!</definedName>
    <definedName name="Эотп_нн_СН1">#REF!</definedName>
    <definedName name="Эотп_нн_СН2">#REF!</definedName>
    <definedName name="Эотп_смежн_всего">#REF!</definedName>
    <definedName name="Эотп_сн1">#REF!</definedName>
    <definedName name="Эотп_сн1_ВН">#REF!</definedName>
    <definedName name="Эотп_сн1_смежн">#REF!</definedName>
    <definedName name="Эотп_сн2">#REF!</definedName>
    <definedName name="Эотп_сн2_ВН">#REF!</definedName>
    <definedName name="Эотп_сн2_смежн">#REF!</definedName>
    <definedName name="Эотп_сн2_СН1">#REF!</definedName>
    <definedName name="Эотп_сн2_СН2">#REF!</definedName>
    <definedName name="Эпо_вн">#REF!</definedName>
    <definedName name="Эпо_нн">#REF!</definedName>
    <definedName name="Эпо_сн1">#REF!</definedName>
    <definedName name="Эпо_сн2">#REF!</definedName>
    <definedName name="Эпост_вн">#REF!</definedName>
    <definedName name="Эпост_всего">#REF!</definedName>
    <definedName name="Эпост_нн">#REF!</definedName>
    <definedName name="Эпост_сн1">#REF!</definedName>
    <definedName name="Эпост_сн2">#REF!</definedName>
  </definedNames>
  <calcPr fullCalcOnLoad="1"/>
</workbook>
</file>

<file path=xl/sharedStrings.xml><?xml version="1.0" encoding="utf-8"?>
<sst xmlns="http://schemas.openxmlformats.org/spreadsheetml/2006/main" count="50" uniqueCount="38">
  <si>
    <t>Таблица N П1.27</t>
  </si>
  <si>
    <t>Экономически обоснованные тарифы на электрическую энергию (мощность) по группам потребителей</t>
  </si>
  <si>
    <t xml:space="preserve">N  </t>
  </si>
  <si>
    <t>Группа потребителей</t>
  </si>
  <si>
    <t xml:space="preserve">Ед. изм. </t>
  </si>
  <si>
    <t>Базовый период      2012</t>
  </si>
  <si>
    <t>Ожидаемый период  2013</t>
  </si>
  <si>
    <t>Период регулирования 2014 год</t>
  </si>
  <si>
    <t>Всего</t>
  </si>
  <si>
    <t>ВН</t>
  </si>
  <si>
    <t>СН1</t>
  </si>
  <si>
    <t>СН11</t>
  </si>
  <si>
    <t>НН</t>
  </si>
  <si>
    <t xml:space="preserve">1  </t>
  </si>
  <si>
    <t xml:space="preserve">2         </t>
  </si>
  <si>
    <t xml:space="preserve">3    </t>
  </si>
  <si>
    <t xml:space="preserve">1.   </t>
  </si>
  <si>
    <t>Объем полезного отпуска на стророну</t>
  </si>
  <si>
    <t>млн. кВт.ч</t>
  </si>
  <si>
    <t xml:space="preserve">2.   </t>
  </si>
  <si>
    <t>Заявленная мощность на стророну</t>
  </si>
  <si>
    <t xml:space="preserve">МВт   </t>
  </si>
  <si>
    <t xml:space="preserve">3.1. </t>
  </si>
  <si>
    <t xml:space="preserve">Ставка за мощность </t>
  </si>
  <si>
    <t>руб./ МВт. мес.</t>
  </si>
  <si>
    <t xml:space="preserve">3.2. </t>
  </si>
  <si>
    <t xml:space="preserve">Ставка за энергию  </t>
  </si>
  <si>
    <t>руб./МВт.ч</t>
  </si>
  <si>
    <t>Товарная   продукция всего п. 5 x п. 1</t>
  </si>
  <si>
    <t xml:space="preserve">4.1. </t>
  </si>
  <si>
    <t xml:space="preserve">-    за     мощность                 п. 3.1 x п. 2 х М      </t>
  </si>
  <si>
    <t>тыс.руб.</t>
  </si>
  <si>
    <t xml:space="preserve">4.2. </t>
  </si>
  <si>
    <t xml:space="preserve">- за   электрическую энергию        п. 3.2 x п. 1       </t>
  </si>
  <si>
    <t>5.</t>
  </si>
  <si>
    <t>Одноставочный тариф</t>
  </si>
  <si>
    <t xml:space="preserve"> Главный   энергетик</t>
  </si>
  <si>
    <t>Савичев С.В.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</si>
</sst>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$&quot;#,##0_);[Red]\(&quot;$&quot;#,##0\)"/>
    <numFmt numFmtId="167" formatCode="General_)"/>
  </numFmts>
  <fonts count="37">
    <font>
      <sz val="10"/>
      <name val="Arial Cyr"/>
      <family val="0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12"/>
      <name val="Arial"/>
      <family val="2"/>
    </font>
    <font>
      <sz val="12"/>
      <name val="Arial Cyr"/>
      <family val="0"/>
    </font>
    <font>
      <sz val="12"/>
      <color indexed="12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 Cyr"/>
      <family val="0"/>
    </font>
    <font>
      <b/>
      <i/>
      <sz val="12"/>
      <color indexed="12"/>
      <name val="Arial"/>
      <family val="2"/>
    </font>
    <font>
      <sz val="14"/>
      <name val="Arial Cyr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 CYR"/>
      <family val="1"/>
    </font>
    <font>
      <sz val="10"/>
      <name val="Helv"/>
      <family val="0"/>
    </font>
    <font>
      <sz val="10"/>
      <name val="NTHarmonic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66" fontId="26" fillId="0" borderId="0" applyFont="0" applyFill="0" applyBorder="0" applyAlignment="0" applyProtection="0"/>
    <xf numFmtId="49" fontId="27" fillId="0" borderId="0" applyBorder="0">
      <alignment vertical="top"/>
      <protection/>
    </xf>
    <xf numFmtId="0" fontId="28" fillId="0" borderId="0">
      <alignment/>
      <protection/>
    </xf>
    <xf numFmtId="0" fontId="28" fillId="0" borderId="0" applyNumberFormat="0">
      <alignment horizontal="left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167" fontId="0" fillId="0" borderId="1">
      <alignment/>
      <protection locked="0"/>
    </xf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7" applyBorder="0">
      <alignment horizontal="center" vertical="center" wrapText="1"/>
      <protection/>
    </xf>
    <xf numFmtId="167" fontId="31" fillId="6" borderId="1">
      <alignment/>
      <protection/>
    </xf>
    <xf numFmtId="4" fontId="27" fillId="21" borderId="8" applyBorder="0">
      <alignment horizontal="right"/>
      <protection/>
    </xf>
    <xf numFmtId="0" fontId="16" fillId="0" borderId="9" applyNumberFormat="0" applyFill="0" applyAlignment="0" applyProtection="0"/>
    <xf numFmtId="0" fontId="13" fillId="22" borderId="10" applyNumberFormat="0" applyAlignment="0" applyProtection="0"/>
    <xf numFmtId="0" fontId="18" fillId="4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2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horizontal="center" vertical="center" wrapText="1"/>
      <protection/>
    </xf>
    <xf numFmtId="0" fontId="34" fillId="0" borderId="8" applyFont="0" applyFill="0" applyBorder="0" applyProtection="0">
      <alignment horizontal="center" vertical="center" wrapText="1"/>
    </xf>
    <xf numFmtId="0" fontId="0" fillId="0" borderId="0">
      <alignment horizontal="justify" vertical="center" wrapText="1"/>
      <protection/>
    </xf>
    <xf numFmtId="0" fontId="34" fillId="0" borderId="8" applyFont="0" applyFill="0" applyBorder="0" applyProtection="0">
      <alignment horizontal="justify" vertical="center" wrapText="1"/>
    </xf>
    <xf numFmtId="0" fontId="15" fillId="0" borderId="0" applyNumberFormat="0" applyFill="0" applyBorder="0" applyAlignment="0" applyProtection="0"/>
    <xf numFmtId="0" fontId="1" fillId="23" borderId="11" applyNumberFormat="0" applyFont="0" applyAlignment="0" applyProtection="0"/>
    <xf numFmtId="9" fontId="1" fillId="0" borderId="0" applyFont="0" applyFill="0" applyBorder="0" applyAlignment="0" applyProtection="0"/>
    <xf numFmtId="0" fontId="12" fillId="0" borderId="12" applyNumberFormat="0" applyFill="0" applyAlignment="0" applyProtection="0"/>
    <xf numFmtId="0" fontId="35" fillId="0" borderId="0">
      <alignment/>
      <protection/>
    </xf>
    <xf numFmtId="0" fontId="14" fillId="0" borderId="0" applyNumberFormat="0" applyFill="0" applyBorder="0" applyAlignment="0" applyProtection="0"/>
    <xf numFmtId="49" fontId="18" fillId="0" borderId="0">
      <alignment horizontal="center"/>
      <protection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27" fillId="4" borderId="0" applyBorder="0">
      <alignment horizontal="right"/>
      <protection/>
    </xf>
    <xf numFmtId="4" fontId="27" fillId="7" borderId="13" applyBorder="0">
      <alignment horizontal="right"/>
      <protection/>
    </xf>
    <xf numFmtId="4" fontId="27" fillId="4" borderId="8" applyFont="0" applyBorder="0">
      <alignment horizontal="right"/>
      <protection/>
    </xf>
    <xf numFmtId="0" fontId="6" fillId="4" borderId="0" applyNumberFormat="0" applyBorder="0" applyAlignment="0" applyProtection="0"/>
    <xf numFmtId="165" fontId="0" fillId="0" borderId="0">
      <alignment horizontal="center" vertical="center" wrapText="1"/>
      <protection/>
    </xf>
    <xf numFmtId="165" fontId="0" fillId="0" borderId="8" applyFont="0" applyFill="0" applyBorder="0" applyProtection="0">
      <alignment horizontal="center" vertical="center"/>
    </xf>
    <xf numFmtId="165" fontId="34" fillId="0" borderId="8" applyFont="0" applyFill="0" applyBorder="0" applyProtection="0">
      <alignment horizontal="center" vertical="center"/>
    </xf>
  </cellStyleXfs>
  <cellXfs count="2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8" fillId="0" borderId="8" xfId="0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8" fillId="0" borderId="8" xfId="0" applyFont="1" applyFill="1" applyBorder="1" applyAlignment="1">
      <alignment vertical="top" wrapText="1"/>
    </xf>
    <xf numFmtId="49" fontId="18" fillId="0" borderId="8" xfId="0" applyNumberFormat="1" applyFont="1" applyFill="1" applyBorder="1" applyAlignment="1">
      <alignment vertical="top" wrapText="1"/>
    </xf>
    <xf numFmtId="164" fontId="20" fillId="0" borderId="8" xfId="0" applyNumberFormat="1" applyFont="1" applyFill="1" applyBorder="1" applyAlignment="1">
      <alignment horizontal="center" vertical="center" wrapText="1"/>
    </xf>
    <xf numFmtId="164" fontId="18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vertical="top" wrapText="1"/>
    </xf>
    <xf numFmtId="49" fontId="21" fillId="0" borderId="8" xfId="0" applyNumberFormat="1" applyFont="1" applyFill="1" applyBorder="1" applyAlignment="1">
      <alignment vertical="top" wrapText="1"/>
    </xf>
    <xf numFmtId="4" fontId="22" fillId="0" borderId="8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" fontId="24" fillId="0" borderId="8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8" fillId="0" borderId="8" xfId="0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ЗаголовокСтолбца" xfId="54"/>
    <cellStyle name="Защитный" xfId="55"/>
    <cellStyle name="Значение" xfId="56"/>
    <cellStyle name="Итог" xfId="57"/>
    <cellStyle name="Контрольная ячейка" xfId="58"/>
    <cellStyle name="Мои наименования показателей" xfId="59"/>
    <cellStyle name="Мой заголовок" xfId="60"/>
    <cellStyle name="Мой заголовок листа" xfId="61"/>
    <cellStyle name="Название" xfId="62"/>
    <cellStyle name="Нейтральный" xfId="63"/>
    <cellStyle name="Плохой" xfId="64"/>
    <cellStyle name="По центру" xfId="65"/>
    <cellStyle name="По центру с переносом" xfId="66"/>
    <cellStyle name="По ширине" xfId="67"/>
    <cellStyle name="По ширине с переносом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  <cellStyle name="Цифры" xfId="84"/>
    <cellStyle name="Цифры по центру с десятыми" xfId="85"/>
    <cellStyle name="числа по центру с десятыми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6;&#1069;&#1050;\&#1069;&#1083;%20&#1101;&#1085;&#1077;&#1088;&#1075;&#1080;&#1103;\&#1092;&#1072;&#1082;&#1090;%202012%20&#1087;&#1083;&#1072;&#1085;%202014\&#1058;&#1072;&#1073;&#1083;&#1080;&#1094;&#1099;%20&#1087;&#1086;%20&#1087;&#1077;&#1088;&#1077;&#1076;&#1072;&#1095;&#1077;%20&#1101;&#1083;&#1077;&#1082;&#1090;&#1088;&#1080;&#1095;&#1077;&#1089;&#1082;&#1086;&#1081;%20&#1101;&#1085;&#1077;&#1088;&#1075;&#1080;&#108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1;&#1086;&#1085;&#1076;&#1072;&#1088;&#1100;\&#1089;&#1077;&#1090;&#1077;&#1074;&#1072;&#1103;\&#1059;&#1057;&#1051;&#1059;&#1043;&#1048;%20&#1055;&#1054;%20&#1055;&#1045;&#1056;&#1045;&#1044;&#1040;&#1063;&#1045;%20&#1042;%20%20&#1045;&#1048;&#1040;&#1057;\&#1044;&#1047;&#1070;&#1041;&#1040;\TSET.NET.2008%20&#1058;&#1088;&#1072;&#1085;&#1089;&#1089;&#1080;&#1073;&#1085;&#1077;&#1092;&#1090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4;&#1051;&#1045;&#1043;\&#1052;&#1086;&#1080;%20&#1076;&#1086;&#1082;&#1091;&#1084;&#1077;&#1085;&#1090;&#1099;\&#1044;&#1079;&#1102;&#1073;&#1072;\&#1101;&#1085;&#1077;&#1088;&#1075;&#1086;&#1089;&#1077;&#1088;&#1074;&#1080;&#1089;2000\2008&#1101;&#1085;&#1077;&#1088;&#1075;&#1086;&#1089;&#1077;&#1088;&#1074;&#1077;&#1089;\&#1101;&#1085;&#1077;&#1088;&#1075;&#1086;&#1089;&#1077;&#1088;&#1074;&#1080;&#1089;%202000%20&#1088;&#1072;&#1089;&#1095;&#1077;&#1090;%20&#1090;&#1072;&#1088;&#1080;&#109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НИМАНИЕ"/>
      <sheetName val="П 1.3"/>
      <sheetName val="П 1.4"/>
      <sheetName val="П 1.5"/>
      <sheetName val="П 1.6"/>
      <sheetName val="чис-ль р-чих"/>
      <sheetName val="1.15"/>
      <sheetName val="1.16"/>
      <sheetName val="1.17"/>
      <sheetName val="1.17.1"/>
      <sheetName val="1.20"/>
      <sheetName val="1.18.2"/>
      <sheetName val="1.20.3"/>
      <sheetName val="1.21.3"/>
      <sheetName val="1.24"/>
      <sheetName val="1.25"/>
      <sheetName val="1.27"/>
      <sheetName val="2.1"/>
      <sheetName val="2.2"/>
    </sheetNames>
    <sheetDataSet>
      <sheetData sheetId="14">
        <row r="28">
          <cell r="D28">
            <v>72591.74</v>
          </cell>
          <cell r="E28">
            <v>69337.06</v>
          </cell>
          <cell r="F28">
            <v>84237.42</v>
          </cell>
        </row>
      </sheetData>
      <sheetData sheetId="15">
        <row r="29">
          <cell r="D29">
            <v>117.38</v>
          </cell>
          <cell r="E29">
            <v>107.18</v>
          </cell>
          <cell r="F29">
            <v>143.49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17.1 (2006ф)"/>
      <sheetName val="17.1 (2007)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Омская область</v>
          </cell>
        </row>
        <row r="21">
          <cell r="D21" t="str">
            <v>Трансибнефть</v>
          </cell>
          <cell r="I21">
            <v>5502020634</v>
          </cell>
        </row>
        <row r="27">
          <cell r="F27" t="str">
            <v>Предложение регионального регулятора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2492.6262371163525</v>
          </cell>
          <cell r="F13">
            <v>2446.954647498614</v>
          </cell>
          <cell r="G13">
            <v>2333.472814033453</v>
          </cell>
          <cell r="H13">
            <v>2808.512788590281</v>
          </cell>
          <cell r="I13">
            <v>2496.9901860443965</v>
          </cell>
          <cell r="J13">
            <v>107.0074684833504</v>
          </cell>
          <cell r="K13">
            <v>88.90791582607491</v>
          </cell>
          <cell r="L13">
            <v>100.1750743397892</v>
          </cell>
          <cell r="M13">
            <v>102.04480857857054</v>
          </cell>
        </row>
        <row r="14">
          <cell r="E14">
            <v>43.7123</v>
          </cell>
          <cell r="F14">
            <v>44.54167</v>
          </cell>
          <cell r="G14">
            <v>46.772</v>
          </cell>
          <cell r="H14">
            <v>43.7123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43.7123</v>
          </cell>
          <cell r="F16">
            <v>44.54167</v>
          </cell>
          <cell r="G16">
            <v>46.772</v>
          </cell>
          <cell r="H16">
            <v>43.7123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2115.415028762324</v>
          </cell>
          <cell r="F20">
            <v>2243.71471732</v>
          </cell>
          <cell r="G20">
            <v>2115.415028762324</v>
          </cell>
          <cell r="H20">
            <v>2513.2722489000002</v>
          </cell>
          <cell r="I20">
            <v>2263.627548</v>
          </cell>
          <cell r="J20">
            <v>107.00630926898498</v>
          </cell>
          <cell r="K20">
            <v>90.06694555238639</v>
          </cell>
          <cell r="L20">
            <v>107.00630926898498</v>
          </cell>
          <cell r="M20">
            <v>100.88749387461276</v>
          </cell>
        </row>
        <row r="21">
          <cell r="E21">
            <v>0</v>
          </cell>
          <cell r="F21">
            <v>0.008237319999807369</v>
          </cell>
          <cell r="G21">
            <v>0</v>
          </cell>
          <cell r="H21">
            <v>-7.10999997863837E-05</v>
          </cell>
          <cell r="I21">
            <v>148.21090800000002</v>
          </cell>
          <cell r="J21">
            <v>0</v>
          </cell>
          <cell r="K21">
            <v>-208454160.96384257</v>
          </cell>
          <cell r="L21">
            <v>0</v>
          </cell>
          <cell r="M21">
            <v>1799261.2646281307</v>
          </cell>
        </row>
        <row r="22">
          <cell r="E22">
            <v>2115.415028762324</v>
          </cell>
          <cell r="F22">
            <v>2243.7064800000003</v>
          </cell>
          <cell r="G22">
            <v>2115.415028762324</v>
          </cell>
          <cell r="H22">
            <v>2513.27232</v>
          </cell>
          <cell r="I22">
            <v>2115.41664</v>
          </cell>
          <cell r="J22">
            <v>100.00007616650417</v>
          </cell>
          <cell r="K22">
            <v>84.16981411707903</v>
          </cell>
          <cell r="L22">
            <v>100.00007616650417</v>
          </cell>
          <cell r="M22">
            <v>94.28223606146557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2115.415028762324</v>
          </cell>
          <cell r="F25">
            <v>2240.55648</v>
          </cell>
          <cell r="G25">
            <v>2115.415028762324</v>
          </cell>
          <cell r="H25">
            <v>2509.88592</v>
          </cell>
          <cell r="I25">
            <v>2115.41664</v>
          </cell>
          <cell r="J25">
            <v>100.00007616650417</v>
          </cell>
          <cell r="K25">
            <v>84.28337810668303</v>
          </cell>
          <cell r="L25">
            <v>100.00007616650417</v>
          </cell>
          <cell r="M25">
            <v>94.41478752635594</v>
          </cell>
        </row>
        <row r="26">
          <cell r="F26">
            <v>3.15</v>
          </cell>
          <cell r="H26">
            <v>3.3864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111.11890835402885</v>
          </cell>
          <cell r="F27">
            <v>125.75139475325996</v>
          </cell>
          <cell r="G27">
            <v>135.61858527112898</v>
          </cell>
          <cell r="H27">
            <v>127.80144983381958</v>
          </cell>
          <cell r="I27">
            <v>145.10105941757453</v>
          </cell>
          <cell r="J27">
            <v>106.99201671178635</v>
          </cell>
          <cell r="K27">
            <v>113.53631715935121</v>
          </cell>
          <cell r="L27">
            <v>130.58178987439052</v>
          </cell>
          <cell r="M27">
            <v>115.38723662054092</v>
          </cell>
        </row>
        <row r="28">
          <cell r="E28">
            <v>29.2243</v>
          </cell>
          <cell r="F28">
            <v>32.94686542535411</v>
          </cell>
          <cell r="G28">
            <v>35.6672</v>
          </cell>
          <cell r="H28">
            <v>33.48397985646073</v>
          </cell>
          <cell r="I28">
            <v>38.161578626822106</v>
          </cell>
          <cell r="J28">
            <v>106.993480359608</v>
          </cell>
          <cell r="K28">
            <v>113.96966188133348</v>
          </cell>
          <cell r="L28">
            <v>130.58166877161165</v>
          </cell>
          <cell r="M28">
            <v>115.82764592061932</v>
          </cell>
        </row>
        <row r="29">
          <cell r="H29">
            <v>76.52781</v>
          </cell>
          <cell r="I29">
            <v>50.1</v>
          </cell>
          <cell r="J29">
            <v>0</v>
          </cell>
          <cell r="K29">
            <v>65.46639711759686</v>
          </cell>
          <cell r="L29">
            <v>0</v>
          </cell>
          <cell r="M29">
            <v>0</v>
          </cell>
        </row>
        <row r="30">
          <cell r="E30">
            <v>193.1557</v>
          </cell>
          <cell r="F30">
            <v>0</v>
          </cell>
          <cell r="G30">
            <v>0</v>
          </cell>
          <cell r="H30">
            <v>13.715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193.1557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13.715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H49">
            <v>13.715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34.54085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H55">
            <v>2.25108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H63">
            <v>32.28977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2492.6262371163525</v>
          </cell>
          <cell r="F64">
            <v>2446.954647498614</v>
          </cell>
          <cell r="G64">
            <v>2333.472814033453</v>
          </cell>
          <cell r="H64">
            <v>2843.053638590281</v>
          </cell>
          <cell r="I64">
            <v>2496.9901860443965</v>
          </cell>
          <cell r="J64">
            <v>107.0074684833504</v>
          </cell>
          <cell r="K64">
            <v>87.82775506418237</v>
          </cell>
          <cell r="L64">
            <v>100.1750743397892</v>
          </cell>
          <cell r="M64">
            <v>102.04480857857054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2491.7206404253616</v>
          </cell>
          <cell r="F67">
            <v>2443.324913296162</v>
          </cell>
          <cell r="G67">
            <v>2332.949307826816</v>
          </cell>
          <cell r="H67">
            <v>2838.8754391432335</v>
          </cell>
          <cell r="I67">
            <v>2643.929178903542</v>
          </cell>
          <cell r="J67">
            <v>113.32990262726321</v>
          </cell>
          <cell r="K67">
            <v>93.13297591180944</v>
          </cell>
          <cell r="L67">
            <v>106.10857156331124</v>
          </cell>
          <cell r="M67">
            <v>108.2102983731605</v>
          </cell>
        </row>
        <row r="68">
          <cell r="E68">
            <v>0.905596690990786</v>
          </cell>
          <cell r="F68">
            <v>3.637971522451857</v>
          </cell>
          <cell r="G68">
            <v>0.5235062066368333</v>
          </cell>
          <cell r="H68">
            <v>4.17812834704773</v>
          </cell>
          <cell r="I68">
            <v>1.2719151408544427</v>
          </cell>
          <cell r="J68">
            <v>242.96085217893042</v>
          </cell>
          <cell r="K68">
            <v>30.442222813791233</v>
          </cell>
          <cell r="L68">
            <v>140.450506666812</v>
          </cell>
          <cell r="M68">
            <v>34.962207180698854</v>
          </cell>
        </row>
        <row r="70">
          <cell r="E70">
            <v>30.408</v>
          </cell>
          <cell r="F70">
            <v>23.48131</v>
          </cell>
          <cell r="G70">
            <v>22.9703</v>
          </cell>
          <cell r="H70">
            <v>22.970689999999998</v>
          </cell>
          <cell r="I70">
            <v>24.6</v>
          </cell>
          <cell r="J70">
            <v>107.09481373773959</v>
          </cell>
          <cell r="K70">
            <v>107.09299546509052</v>
          </cell>
          <cell r="L70">
            <v>80.89976322020522</v>
          </cell>
          <cell r="M70">
            <v>104.76417201595652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30.408</v>
          </cell>
          <cell r="F79">
            <v>23.48131</v>
          </cell>
          <cell r="G79">
            <v>22.9703</v>
          </cell>
          <cell r="H79">
            <v>22.970689999999998</v>
          </cell>
          <cell r="I79">
            <v>24.6</v>
          </cell>
          <cell r="J79">
            <v>107.09481373773959</v>
          </cell>
          <cell r="K79">
            <v>107.09299546509052</v>
          </cell>
          <cell r="L79">
            <v>80.89976322020522</v>
          </cell>
          <cell r="M79">
            <v>104.76417201595652</v>
          </cell>
        </row>
        <row r="81">
          <cell r="E81">
            <v>2115.415028762324</v>
          </cell>
          <cell r="F81">
            <v>2243.71471732</v>
          </cell>
          <cell r="G81">
            <v>2115.415028762324</v>
          </cell>
          <cell r="H81">
            <v>2513.2722489000002</v>
          </cell>
          <cell r="I81">
            <v>2263.627548</v>
          </cell>
          <cell r="J81">
            <v>107.00630926898498</v>
          </cell>
          <cell r="K81">
            <v>90.06694555238639</v>
          </cell>
          <cell r="L81">
            <v>107.00630926898498</v>
          </cell>
          <cell r="M81">
            <v>100.88749387461276</v>
          </cell>
        </row>
        <row r="83">
          <cell r="E83">
            <v>40.01052631578935</v>
          </cell>
          <cell r="F83">
            <v>30.89646052631595</v>
          </cell>
          <cell r="G83">
            <v>30.224078947368362</v>
          </cell>
          <cell r="H83">
            <v>30.22459210526329</v>
          </cell>
          <cell r="I83">
            <v>32.368421052631454</v>
          </cell>
          <cell r="J83">
            <v>107.09481373773939</v>
          </cell>
          <cell r="K83">
            <v>107.09299546508963</v>
          </cell>
          <cell r="L83">
            <v>80.89976322020514</v>
          </cell>
          <cell r="M83">
            <v>104.76417201595558</v>
          </cell>
        </row>
        <row r="84">
          <cell r="E84">
            <v>9.602526315789444</v>
          </cell>
          <cell r="F84">
            <v>7.415150526315828</v>
          </cell>
          <cell r="G84">
            <v>7.253778947368407</v>
          </cell>
          <cell r="H84">
            <v>7.253902105263189</v>
          </cell>
          <cell r="I84">
            <v>7.76842105263155</v>
          </cell>
          <cell r="J84">
            <v>107.09481373773941</v>
          </cell>
          <cell r="K84">
            <v>107.09299546508966</v>
          </cell>
          <cell r="L84">
            <v>80.89976322020516</v>
          </cell>
          <cell r="M84">
            <v>104.76417201595558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7.74977050091765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0.018650551713898445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-9.602526315789444</v>
          </cell>
          <cell r="F90">
            <v>-7.415150526315828</v>
          </cell>
          <cell r="G90">
            <v>-7.253778947368407</v>
          </cell>
          <cell r="H90">
            <v>-7.253902105263189</v>
          </cell>
          <cell r="I90">
            <v>-7.76842105263155</v>
          </cell>
          <cell r="J90">
            <v>107.09481373773941</v>
          </cell>
          <cell r="K90">
            <v>107.09299546508966</v>
          </cell>
          <cell r="L90">
            <v>80.89976322020516</v>
          </cell>
          <cell r="M90">
            <v>104.76417201595558</v>
          </cell>
        </row>
        <row r="92">
          <cell r="E92">
            <v>30.408000000000005</v>
          </cell>
          <cell r="F92">
            <v>23.48131</v>
          </cell>
          <cell r="G92">
            <v>22.9703</v>
          </cell>
          <cell r="H92">
            <v>22.970689999999998</v>
          </cell>
          <cell r="I92">
            <v>24.600000000000005</v>
          </cell>
          <cell r="J92">
            <v>107.09481373773961</v>
          </cell>
          <cell r="K92">
            <v>107.09299546509055</v>
          </cell>
          <cell r="L92">
            <v>80.89976322020522</v>
          </cell>
          <cell r="M92">
            <v>104.76417201595653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20.755524563649878</v>
          </cell>
          <cell r="F95">
            <v>16.027588348187173</v>
          </cell>
          <cell r="G95">
            <v>15.678789327953382</v>
          </cell>
          <cell r="H95">
            <v>15.679055529432542</v>
          </cell>
          <cell r="I95">
            <v>24.540939919572658</v>
          </cell>
          <cell r="J95">
            <v>156.52318177283712</v>
          </cell>
          <cell r="K95">
            <v>156.52052429755534</v>
          </cell>
          <cell r="L95">
            <v>118.23810978283996</v>
          </cell>
          <cell r="M95">
            <v>153.1168594203906</v>
          </cell>
        </row>
        <row r="96">
          <cell r="E96">
            <v>0.04994912056068477</v>
          </cell>
          <cell r="F96">
            <v>0.038571125497001056</v>
          </cell>
          <cell r="G96">
            <v>0.037731724678212855</v>
          </cell>
          <cell r="H96">
            <v>0.0377323653042657</v>
          </cell>
          <cell r="I96">
            <v>0.05906008042734531</v>
          </cell>
          <cell r="J96">
            <v>156.5263208375098</v>
          </cell>
          <cell r="K96">
            <v>156.5236633089325</v>
          </cell>
          <cell r="L96">
            <v>118.24048104228653</v>
          </cell>
          <cell r="M96">
            <v>153.1199301714369</v>
          </cell>
        </row>
        <row r="98">
          <cell r="E98">
            <v>2523.0342371163524</v>
          </cell>
          <cell r="F98">
            <v>2470.4359574986142</v>
          </cell>
          <cell r="G98">
            <v>2356.4431140334527</v>
          </cell>
          <cell r="H98">
            <v>2866.024328590281</v>
          </cell>
          <cell r="I98">
            <v>2521.5901860443964</v>
          </cell>
          <cell r="J98">
            <v>107.00831991349311</v>
          </cell>
          <cell r="K98">
            <v>87.98216263867856</v>
          </cell>
          <cell r="L98">
            <v>99.94276530018054</v>
          </cell>
          <cell r="M98">
            <v>102.07065592574914</v>
          </cell>
        </row>
        <row r="101">
          <cell r="E101">
            <v>1.2199181548846305</v>
          </cell>
          <cell r="F101">
            <v>0.9596136170322421</v>
          </cell>
          <cell r="G101">
            <v>0.9843825846976718</v>
          </cell>
          <cell r="H101">
            <v>0.8079583757480545</v>
          </cell>
          <cell r="I101">
            <v>0.9851860907379081</v>
          </cell>
          <cell r="J101">
            <v>100.08162538150583</v>
          </cell>
          <cell r="K101">
            <v>121.93525314045614</v>
          </cell>
          <cell r="L101">
            <v>80.75837602655226</v>
          </cell>
          <cell r="M101">
            <v>102.66487190800324</v>
          </cell>
        </row>
        <row r="102">
          <cell r="E102">
            <v>10.095367466054547</v>
          </cell>
          <cell r="F102">
            <v>9.884907000234533</v>
          </cell>
          <cell r="G102">
            <v>9.428789668827836</v>
          </cell>
          <cell r="H102">
            <v>11.46776699980106</v>
          </cell>
          <cell r="I102">
            <v>10.089791273210478</v>
          </cell>
          <cell r="J102">
            <v>107.01046080779545</v>
          </cell>
          <cell r="K102">
            <v>87.98392288041353</v>
          </cell>
          <cell r="L102">
            <v>99.9447648353285</v>
          </cell>
          <cell r="M102">
            <v>102.07269803318417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26.3</v>
          </cell>
          <cell r="F121">
            <v>26.2</v>
          </cell>
          <cell r="G121">
            <v>26.3</v>
          </cell>
          <cell r="H121">
            <v>26.2</v>
          </cell>
          <cell r="I121">
            <v>26.3</v>
          </cell>
          <cell r="J121">
            <v>100</v>
          </cell>
          <cell r="K121">
            <v>100.38167938931298</v>
          </cell>
          <cell r="L121">
            <v>100</v>
          </cell>
          <cell r="M121">
            <v>100.38167938931298</v>
          </cell>
        </row>
        <row r="123">
          <cell r="E123">
            <v>249.92</v>
          </cell>
          <cell r="F123">
            <v>249.92</v>
          </cell>
          <cell r="G123">
            <v>249.92</v>
          </cell>
          <cell r="H123">
            <v>249.92</v>
          </cell>
          <cell r="I123">
            <v>249.91499999999996</v>
          </cell>
          <cell r="J123">
            <v>99.99799935979512</v>
          </cell>
          <cell r="K123">
            <v>99.99799935979512</v>
          </cell>
          <cell r="L123">
            <v>99.99799935979512</v>
          </cell>
          <cell r="M123">
            <v>99.99799935979512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249.32</v>
          </cell>
          <cell r="F126">
            <v>249.32</v>
          </cell>
          <cell r="G126">
            <v>249.32</v>
          </cell>
          <cell r="H126">
            <v>249.32</v>
          </cell>
          <cell r="I126">
            <v>249.31499999999997</v>
          </cell>
          <cell r="J126">
            <v>99.99799454516284</v>
          </cell>
          <cell r="K126">
            <v>99.99799454516284</v>
          </cell>
          <cell r="L126">
            <v>99.99799454516284</v>
          </cell>
          <cell r="M126">
            <v>99.99799454516284</v>
          </cell>
        </row>
        <row r="127">
          <cell r="E127">
            <v>0.6</v>
          </cell>
          <cell r="F127">
            <v>0.6</v>
          </cell>
          <cell r="G127">
            <v>0.6</v>
          </cell>
          <cell r="H127">
            <v>0.6</v>
          </cell>
          <cell r="I127">
            <v>0.6</v>
          </cell>
          <cell r="J127">
            <v>100</v>
          </cell>
          <cell r="K127">
            <v>100</v>
          </cell>
          <cell r="L127">
            <v>100</v>
          </cell>
          <cell r="M127">
            <v>100</v>
          </cell>
        </row>
        <row r="138">
          <cell r="F138">
            <v>131495.4</v>
          </cell>
          <cell r="G138">
            <v>2414.3</v>
          </cell>
          <cell r="H138">
            <v>133909.69999999998</v>
          </cell>
        </row>
        <row r="139">
          <cell r="F139">
            <v>73.59</v>
          </cell>
          <cell r="G139">
            <v>5.03</v>
          </cell>
          <cell r="H139">
            <v>78.62</v>
          </cell>
        </row>
        <row r="140">
          <cell r="F140">
            <v>320.1</v>
          </cell>
          <cell r="G140">
            <v>12.84</v>
          </cell>
          <cell r="H140">
            <v>332.94</v>
          </cell>
        </row>
      </sheetData>
      <sheetData sheetId="8">
        <row r="11">
          <cell r="E11">
            <v>0.65</v>
          </cell>
          <cell r="F11">
            <v>0.65</v>
          </cell>
          <cell r="G11">
            <v>0.65</v>
          </cell>
          <cell r="H11">
            <v>0.65</v>
          </cell>
          <cell r="I11">
            <v>0.65</v>
          </cell>
        </row>
        <row r="13">
          <cell r="E13">
            <v>0.65</v>
          </cell>
          <cell r="F13">
            <v>0.65</v>
          </cell>
          <cell r="G13">
            <v>0.65</v>
          </cell>
          <cell r="H13">
            <v>0.65</v>
          </cell>
          <cell r="I13">
            <v>0.65</v>
          </cell>
        </row>
        <row r="16">
          <cell r="E16">
            <v>0.65</v>
          </cell>
          <cell r="F16">
            <v>0.65</v>
          </cell>
          <cell r="G16">
            <v>0.65</v>
          </cell>
          <cell r="H16">
            <v>0.65</v>
          </cell>
          <cell r="I16">
            <v>0.65</v>
          </cell>
        </row>
        <row r="18">
          <cell r="E18">
            <v>4086.68</v>
          </cell>
          <cell r="F18">
            <v>3613.62</v>
          </cell>
          <cell r="G18">
            <v>4401.35</v>
          </cell>
          <cell r="H18">
            <v>4700.22</v>
          </cell>
          <cell r="I18">
            <v>4700.22</v>
          </cell>
        </row>
        <row r="19"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</row>
        <row r="20">
          <cell r="E20">
            <v>1.82</v>
          </cell>
          <cell r="F20">
            <v>1.82</v>
          </cell>
          <cell r="G20">
            <v>1.82</v>
          </cell>
          <cell r="H20">
            <v>1.82</v>
          </cell>
          <cell r="I20">
            <v>1.82</v>
          </cell>
        </row>
        <row r="23">
          <cell r="F23">
            <v>1.65149</v>
          </cell>
        </row>
        <row r="26">
          <cell r="E26">
            <v>59.3334</v>
          </cell>
          <cell r="F26">
            <v>73.2949</v>
          </cell>
          <cell r="G26">
            <v>81.5224</v>
          </cell>
          <cell r="H26">
            <v>65</v>
          </cell>
          <cell r="I26">
            <v>77.19</v>
          </cell>
        </row>
        <row r="32">
          <cell r="E32">
            <v>7.22</v>
          </cell>
          <cell r="F32">
            <v>18.85646</v>
          </cell>
          <cell r="G32">
            <v>7.22</v>
          </cell>
          <cell r="H32">
            <v>1.5535</v>
          </cell>
          <cell r="I32">
            <v>11.90871</v>
          </cell>
        </row>
        <row r="34">
          <cell r="B34" t="str">
            <v>Выплаты &lt;______________&gt;:</v>
          </cell>
        </row>
        <row r="37">
          <cell r="B37" t="str">
            <v>Выплаты &lt;отпуска&gt;:</v>
          </cell>
        </row>
        <row r="38">
          <cell r="F38">
            <v>20.86914</v>
          </cell>
        </row>
        <row r="41">
          <cell r="E41">
            <v>15</v>
          </cell>
          <cell r="F41">
            <v>15</v>
          </cell>
          <cell r="G41">
            <v>15</v>
          </cell>
          <cell r="H41">
            <v>15</v>
          </cell>
          <cell r="I41">
            <v>15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F53">
            <v>5</v>
          </cell>
          <cell r="H53">
            <v>3</v>
          </cell>
        </row>
        <row r="54">
          <cell r="F54">
            <v>5</v>
          </cell>
          <cell r="H54">
            <v>3</v>
          </cell>
        </row>
      </sheetData>
      <sheetData sheetId="9">
        <row r="11">
          <cell r="E11">
            <v>54940.70759</v>
          </cell>
          <cell r="F11">
            <v>67412</v>
          </cell>
          <cell r="G11">
            <v>54940.70759</v>
          </cell>
          <cell r="H11">
            <v>77709</v>
          </cell>
          <cell r="J11">
            <v>67412</v>
          </cell>
        </row>
        <row r="56">
          <cell r="E56">
            <v>54940.70759</v>
          </cell>
          <cell r="F56">
            <v>67412</v>
          </cell>
          <cell r="G56">
            <v>54940.70759</v>
          </cell>
          <cell r="H56">
            <v>77709</v>
          </cell>
        </row>
        <row r="71">
          <cell r="E71">
            <v>3.85036</v>
          </cell>
          <cell r="F71">
            <v>3.328361</v>
          </cell>
          <cell r="G71">
            <v>3.85036</v>
          </cell>
          <cell r="H71">
            <v>3.23421</v>
          </cell>
          <cell r="I71">
            <v>3.3579</v>
          </cell>
          <cell r="J71">
            <v>0.839475</v>
          </cell>
          <cell r="K71">
            <v>0.839475</v>
          </cell>
          <cell r="L71">
            <v>0.839475</v>
          </cell>
          <cell r="M71">
            <v>0.839475</v>
          </cell>
        </row>
      </sheetData>
      <sheetData sheetId="13">
        <row r="8">
          <cell r="E8">
            <v>2492.6262371163525</v>
          </cell>
          <cell r="F8">
            <v>2446.962884818614</v>
          </cell>
          <cell r="G8">
            <v>2333.472814033453</v>
          </cell>
          <cell r="H8">
            <v>2843.0535674902812</v>
          </cell>
          <cell r="I8">
            <v>2645.2010940443965</v>
          </cell>
          <cell r="J8">
            <v>1.1335898486308549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2491.7206404253616</v>
          </cell>
          <cell r="F10">
            <v>2443.324913296162</v>
          </cell>
          <cell r="G10">
            <v>2332.949307826816</v>
          </cell>
          <cell r="H10">
            <v>2838.8754391432335</v>
          </cell>
          <cell r="I10">
            <v>2643.929178903542</v>
          </cell>
          <cell r="J10">
            <v>1.1332990262726321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2491.7206404253616</v>
          </cell>
          <cell r="F13">
            <v>2443.324913296162</v>
          </cell>
          <cell r="G13">
            <v>2332.949307826816</v>
          </cell>
          <cell r="H13">
            <v>2838.8754391432335</v>
          </cell>
          <cell r="I13">
            <v>2643.929178903542</v>
          </cell>
          <cell r="J13">
            <v>1.1332990262726321</v>
          </cell>
        </row>
        <row r="14">
          <cell r="E14">
            <v>0.905596690990786</v>
          </cell>
          <cell r="F14">
            <v>3.637971522451857</v>
          </cell>
          <cell r="G14">
            <v>0.5235062066368333</v>
          </cell>
          <cell r="H14">
            <v>4.17812834704773</v>
          </cell>
          <cell r="I14">
            <v>1.2719151408544427</v>
          </cell>
          <cell r="J14">
            <v>2.429608521789304</v>
          </cell>
        </row>
        <row r="15">
          <cell r="E15">
            <v>20.80547368421056</v>
          </cell>
          <cell r="F15">
            <v>16.066159473684174</v>
          </cell>
          <cell r="G15">
            <v>15.716521052631595</v>
          </cell>
          <cell r="H15">
            <v>15.716787894736807</v>
          </cell>
          <cell r="I15">
            <v>24.6</v>
          </cell>
          <cell r="J15">
            <v>1.5652318930900389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20.755524563649878</v>
          </cell>
          <cell r="F17">
            <v>16.027588348187173</v>
          </cell>
          <cell r="G17">
            <v>15.678789327953382</v>
          </cell>
          <cell r="H17">
            <v>15.679055529432542</v>
          </cell>
          <cell r="I17">
            <v>24.540939919572658</v>
          </cell>
          <cell r="J17">
            <v>1.565231817728371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20.755524563649878</v>
          </cell>
          <cell r="F20">
            <v>16.027588348187173</v>
          </cell>
          <cell r="G20">
            <v>15.678789327953382</v>
          </cell>
          <cell r="H20">
            <v>15.679055529432542</v>
          </cell>
          <cell r="I20">
            <v>24.540939919572658</v>
          </cell>
          <cell r="J20">
            <v>1.565231817728371</v>
          </cell>
        </row>
        <row r="21">
          <cell r="E21">
            <v>0.04994912056068477</v>
          </cell>
          <cell r="F21">
            <v>0.038571125497001056</v>
          </cell>
          <cell r="G21">
            <v>0.037731724678212855</v>
          </cell>
          <cell r="H21">
            <v>0.0377323653042657</v>
          </cell>
          <cell r="I21">
            <v>0.05906008042734531</v>
          </cell>
          <cell r="J21">
            <v>1.565263208375098</v>
          </cell>
        </row>
        <row r="22">
          <cell r="E22">
            <v>0.8346808428158011</v>
          </cell>
          <cell r="F22">
            <v>0.6565755277025834</v>
          </cell>
          <cell r="G22">
            <v>0.6735249263720919</v>
          </cell>
          <cell r="H22">
            <v>0.5528136393367669</v>
          </cell>
          <cell r="I22">
            <v>0.9299860058044842</v>
          </cell>
          <cell r="J22">
            <v>1.3807744441082632</v>
          </cell>
        </row>
        <row r="23">
          <cell r="E23">
            <v>2513.431710800563</v>
          </cell>
          <cell r="F23">
            <v>2463.0290442922983</v>
          </cell>
          <cell r="G23">
            <v>2349.189335086084</v>
          </cell>
          <cell r="H23">
            <v>2858.770355385018</v>
          </cell>
          <cell r="I23">
            <v>2669.8010940443965</v>
          </cell>
          <cell r="J23">
            <v>1.1364776155628868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2512.4761649890115</v>
          </cell>
          <cell r="F25">
            <v>2459.352501644349</v>
          </cell>
          <cell r="G25">
            <v>2348.6280971547694</v>
          </cell>
          <cell r="H25">
            <v>2854.554494672666</v>
          </cell>
          <cell r="I25">
            <v>2668.4701188231147</v>
          </cell>
          <cell r="J25">
            <v>1.1361824897078494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2512.4761649890115</v>
          </cell>
          <cell r="F28">
            <v>2459.352501644349</v>
          </cell>
          <cell r="G28">
            <v>2348.6280971547694</v>
          </cell>
          <cell r="H28">
            <v>2854.554494672666</v>
          </cell>
          <cell r="I28">
            <v>2668.4701188231147</v>
          </cell>
          <cell r="J28">
            <v>1.1361824897078494</v>
          </cell>
        </row>
        <row r="29">
          <cell r="E29">
            <v>0.9555458115514708</v>
          </cell>
          <cell r="F29">
            <v>3.676542647948858</v>
          </cell>
          <cell r="G29">
            <v>0.5612379313150462</v>
          </cell>
          <cell r="H29">
            <v>4.215860712351996</v>
          </cell>
          <cell r="I29">
            <v>1.330975221281788</v>
          </cell>
          <cell r="J29">
            <v>2.3714990506132705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2512.4761649890115</v>
          </cell>
          <cell r="F66">
            <v>2459.352501644349</v>
          </cell>
          <cell r="G66">
            <v>2348.6280971547694</v>
          </cell>
          <cell r="H66">
            <v>2854.554494672666</v>
          </cell>
          <cell r="I66">
            <v>2668.4701188231147</v>
          </cell>
          <cell r="J66">
            <v>1.1361824897078494</v>
          </cell>
        </row>
      </sheetData>
      <sheetData sheetId="18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9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ыпадающие по товарн балансу"/>
      <sheetName val="выпадающие на произ"/>
      <sheetName val="чис-ль р-чих"/>
      <sheetName val="амортизация"/>
      <sheetName val="др. затр."/>
      <sheetName val="17.1"/>
      <sheetName val="анализ ди-ки"/>
      <sheetName val="з-пл"/>
      <sheetName val="прилож к протоколу (08)"/>
      <sheetName val="кальк рабоч"/>
      <sheetName val="расчет тарифа за 08 (прогноз)"/>
      <sheetName val="расчет тарифа за 07"/>
      <sheetName val="расчет прибыли за 07"/>
      <sheetName val="расчет себест за 07"/>
      <sheetName val="расчет тарифа за 08"/>
      <sheetName val="расчет прибыли за 08"/>
      <sheetName val="расчет себест за 08"/>
      <sheetName val="расчет тарифа за 06"/>
      <sheetName val="расчет прибыли за 06"/>
      <sheetName val="расчет себест за 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R20"/>
  <sheetViews>
    <sheetView tabSelected="1" zoomScale="75" zoomScaleNormal="75" zoomScalePageLayoutView="0" workbookViewId="0" topLeftCell="A1">
      <pane xSplit="3" ySplit="2" topLeftCell="F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4" sqref="N14"/>
    </sheetView>
  </sheetViews>
  <sheetFormatPr defaultColWidth="9.125" defaultRowHeight="12.75"/>
  <cols>
    <col min="1" max="1" width="5.25390625" style="1" customWidth="1"/>
    <col min="2" max="2" width="27.875" style="19" customWidth="1"/>
    <col min="3" max="3" width="14.875" style="1" customWidth="1"/>
    <col min="4" max="4" width="17.125" style="1" customWidth="1"/>
    <col min="5" max="6" width="7.125" style="1" bestFit="1" customWidth="1"/>
    <col min="7" max="7" width="9.25390625" style="1" customWidth="1"/>
    <col min="8" max="8" width="7.125" style="1" bestFit="1" customWidth="1"/>
    <col min="9" max="9" width="16.00390625" style="1" bestFit="1" customWidth="1"/>
    <col min="10" max="10" width="9.00390625" style="1" customWidth="1"/>
    <col min="11" max="11" width="7.875" style="1" customWidth="1"/>
    <col min="12" max="12" width="9.875" style="1" customWidth="1"/>
    <col min="13" max="13" width="7.375" style="1" customWidth="1"/>
    <col min="14" max="14" width="16.00390625" style="1" bestFit="1" customWidth="1"/>
    <col min="15" max="15" width="8.125" style="1" customWidth="1"/>
    <col min="16" max="16" width="7.125" style="1" bestFit="1" customWidth="1"/>
    <col min="17" max="17" width="8.625" style="1" customWidth="1"/>
    <col min="18" max="18" width="8.125" style="1" customWidth="1"/>
    <col min="19" max="16384" width="9.125" style="1" customWidth="1"/>
  </cols>
  <sheetData>
    <row r="1" spans="1:18" ht="15" hidden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4" spans="1:18" s="4" customFormat="1" ht="12.75" customHeight="1">
      <c r="A4" s="23" t="s">
        <v>2</v>
      </c>
      <c r="B4" s="24" t="s">
        <v>3</v>
      </c>
      <c r="C4" s="23" t="s">
        <v>4</v>
      </c>
      <c r="D4" s="23" t="s">
        <v>5</v>
      </c>
      <c r="E4" s="23"/>
      <c r="F4" s="23"/>
      <c r="G4" s="23"/>
      <c r="H4" s="23"/>
      <c r="I4" s="23" t="s">
        <v>6</v>
      </c>
      <c r="J4" s="23"/>
      <c r="K4" s="23"/>
      <c r="L4" s="23"/>
      <c r="M4" s="23"/>
      <c r="N4" s="23" t="s">
        <v>7</v>
      </c>
      <c r="O4" s="23"/>
      <c r="P4" s="23"/>
      <c r="Q4" s="23"/>
      <c r="R4" s="23"/>
    </row>
    <row r="5" spans="1:18" s="4" customFormat="1" ht="12.75" customHeight="1">
      <c r="A5" s="23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s="4" customFormat="1" ht="15">
      <c r="A6" s="23"/>
      <c r="B6" s="24"/>
      <c r="C6" s="23"/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</row>
    <row r="7" spans="1:18" s="5" customFormat="1" ht="15">
      <c r="A7" s="2" t="s">
        <v>13</v>
      </c>
      <c r="B7" s="3" t="s">
        <v>14</v>
      </c>
      <c r="C7" s="2" t="s">
        <v>15</v>
      </c>
      <c r="D7" s="2">
        <v>39</v>
      </c>
      <c r="E7" s="2">
        <v>40</v>
      </c>
      <c r="F7" s="2">
        <v>41</v>
      </c>
      <c r="G7" s="2">
        <v>42</v>
      </c>
      <c r="H7" s="2">
        <v>43</v>
      </c>
      <c r="I7" s="2">
        <v>39</v>
      </c>
      <c r="J7" s="2">
        <v>40</v>
      </c>
      <c r="K7" s="2">
        <v>41</v>
      </c>
      <c r="L7" s="2">
        <v>42</v>
      </c>
      <c r="M7" s="2">
        <v>43</v>
      </c>
      <c r="N7" s="2">
        <v>39</v>
      </c>
      <c r="O7" s="2">
        <v>40</v>
      </c>
      <c r="P7" s="2">
        <v>41</v>
      </c>
      <c r="Q7" s="2">
        <v>42</v>
      </c>
      <c r="R7" s="2">
        <v>43</v>
      </c>
    </row>
    <row r="8" spans="1:18" ht="30">
      <c r="A8" s="6" t="s">
        <v>16</v>
      </c>
      <c r="B8" s="7" t="s">
        <v>17</v>
      </c>
      <c r="C8" s="6" t="s">
        <v>18</v>
      </c>
      <c r="D8" s="8">
        <f>59.34</f>
        <v>59.34</v>
      </c>
      <c r="E8" s="8"/>
      <c r="F8" s="8"/>
      <c r="G8" s="8"/>
      <c r="H8" s="8"/>
      <c r="I8" s="9">
        <f>53.286</f>
        <v>53.286</v>
      </c>
      <c r="J8" s="8"/>
      <c r="K8" s="8"/>
      <c r="L8" s="8"/>
      <c r="M8" s="8"/>
      <c r="N8" s="9">
        <v>56.402</v>
      </c>
      <c r="O8" s="8">
        <v>15.879</v>
      </c>
      <c r="P8" s="8">
        <v>0</v>
      </c>
      <c r="Q8" s="8">
        <v>40.482</v>
      </c>
      <c r="R8" s="8">
        <v>0.041</v>
      </c>
    </row>
    <row r="9" spans="1:18" ht="30">
      <c r="A9" s="6" t="s">
        <v>19</v>
      </c>
      <c r="B9" s="7" t="s">
        <v>20</v>
      </c>
      <c r="C9" s="6" t="s">
        <v>21</v>
      </c>
      <c r="D9" s="8">
        <v>9.78</v>
      </c>
      <c r="E9" s="8"/>
      <c r="F9" s="8"/>
      <c r="G9" s="8"/>
      <c r="H9" s="8"/>
      <c r="I9" s="9">
        <v>9.66</v>
      </c>
      <c r="J9" s="8"/>
      <c r="K9" s="8"/>
      <c r="L9" s="8"/>
      <c r="M9" s="8"/>
      <c r="N9" s="8">
        <f>10.78</f>
        <v>10.78</v>
      </c>
      <c r="O9" s="8">
        <v>2.23</v>
      </c>
      <c r="P9" s="8">
        <v>0</v>
      </c>
      <c r="Q9" s="8">
        <v>8.42</v>
      </c>
      <c r="R9" s="8">
        <v>0.13</v>
      </c>
    </row>
    <row r="10" spans="1:18" s="14" customFormat="1" ht="32.25" customHeight="1">
      <c r="A10" s="10" t="s">
        <v>22</v>
      </c>
      <c r="B10" s="11" t="s">
        <v>23</v>
      </c>
      <c r="C10" s="10" t="s">
        <v>24</v>
      </c>
      <c r="D10" s="12">
        <f>+'[1]1.24'!D28</f>
        <v>72591.74</v>
      </c>
      <c r="E10" s="13"/>
      <c r="F10" s="13"/>
      <c r="G10" s="13"/>
      <c r="H10" s="13"/>
      <c r="I10" s="12">
        <f>'[1]1.24'!E28</f>
        <v>69337.06</v>
      </c>
      <c r="J10" s="12"/>
      <c r="K10" s="12"/>
      <c r="L10" s="12"/>
      <c r="M10" s="12"/>
      <c r="N10" s="12">
        <f>'[1]1.24'!F28</f>
        <v>84237.42</v>
      </c>
      <c r="O10" s="13"/>
      <c r="P10" s="13"/>
      <c r="Q10" s="13"/>
      <c r="R10" s="13"/>
    </row>
    <row r="11" spans="1:18" s="14" customFormat="1" ht="22.5" customHeight="1">
      <c r="A11" s="10" t="s">
        <v>25</v>
      </c>
      <c r="B11" s="11" t="s">
        <v>26</v>
      </c>
      <c r="C11" s="10" t="s">
        <v>27</v>
      </c>
      <c r="D11" s="12">
        <f>+'[1]1.25'!D29</f>
        <v>117.38</v>
      </c>
      <c r="E11" s="13"/>
      <c r="F11" s="13"/>
      <c r="G11" s="13"/>
      <c r="H11" s="13"/>
      <c r="I11" s="12">
        <f>+'[1]1.25'!E29</f>
        <v>107.18</v>
      </c>
      <c r="J11" s="12"/>
      <c r="K11" s="12"/>
      <c r="L11" s="12"/>
      <c r="M11" s="12"/>
      <c r="N11" s="12">
        <f>'[1]1.25'!F29</f>
        <v>143.49</v>
      </c>
      <c r="O11" s="13"/>
      <c r="P11" s="13"/>
      <c r="Q11" s="13"/>
      <c r="R11" s="13"/>
    </row>
    <row r="12" spans="1:18" s="14" customFormat="1" ht="30">
      <c r="A12" s="10">
        <v>4</v>
      </c>
      <c r="B12" s="7" t="s">
        <v>28</v>
      </c>
      <c r="C12" s="10"/>
      <c r="D12" s="15">
        <f>D13+D14</f>
        <v>15484.695806400001</v>
      </c>
      <c r="E12" s="13"/>
      <c r="F12" s="13"/>
      <c r="G12" s="13"/>
      <c r="H12" s="13"/>
      <c r="I12" s="15">
        <f>I13+I14</f>
        <v>13748.745475200001</v>
      </c>
      <c r="J12" s="13"/>
      <c r="K12" s="13"/>
      <c r="L12" s="13"/>
      <c r="M12" s="13"/>
      <c r="N12" s="15">
        <f>N13+N14</f>
        <v>18990.075631199998</v>
      </c>
      <c r="O12" s="13"/>
      <c r="P12" s="13"/>
      <c r="Q12" s="13"/>
      <c r="R12" s="13"/>
    </row>
    <row r="13" spans="1:18" s="14" customFormat="1" ht="30">
      <c r="A13" s="10" t="s">
        <v>29</v>
      </c>
      <c r="B13" s="11" t="s">
        <v>30</v>
      </c>
      <c r="C13" s="10" t="s">
        <v>31</v>
      </c>
      <c r="D13" s="12">
        <f>D10*D9*12/1000</f>
        <v>8519.3666064</v>
      </c>
      <c r="E13" s="13"/>
      <c r="F13" s="13"/>
      <c r="G13" s="13"/>
      <c r="H13" s="13"/>
      <c r="I13" s="12">
        <f>I10*I9*12/1000</f>
        <v>8037.5519951999995</v>
      </c>
      <c r="J13" s="13"/>
      <c r="K13" s="13"/>
      <c r="L13" s="13"/>
      <c r="M13" s="13"/>
      <c r="N13" s="12">
        <f>N10*N9*12/1000</f>
        <v>10896.952651199997</v>
      </c>
      <c r="O13" s="13"/>
      <c r="P13" s="13"/>
      <c r="Q13" s="13"/>
      <c r="R13" s="13"/>
    </row>
    <row r="14" spans="1:18" s="14" customFormat="1" ht="33.75" customHeight="1">
      <c r="A14" s="10" t="s">
        <v>32</v>
      </c>
      <c r="B14" s="11" t="s">
        <v>33</v>
      </c>
      <c r="C14" s="10" t="s">
        <v>31</v>
      </c>
      <c r="D14" s="12">
        <f>D11*D8</f>
        <v>6965.3292</v>
      </c>
      <c r="E14" s="13"/>
      <c r="F14" s="13"/>
      <c r="G14" s="13"/>
      <c r="H14" s="13"/>
      <c r="I14" s="12">
        <f>I11*I8</f>
        <v>5711.193480000001</v>
      </c>
      <c r="J14" s="13"/>
      <c r="K14" s="13"/>
      <c r="L14" s="13"/>
      <c r="M14" s="13"/>
      <c r="N14" s="12">
        <f>N11*N8</f>
        <v>8093.122980000001</v>
      </c>
      <c r="O14" s="13"/>
      <c r="P14" s="13"/>
      <c r="Q14" s="13"/>
      <c r="R14" s="13"/>
    </row>
    <row r="15" spans="1:18" s="14" customFormat="1" ht="27" customHeight="1">
      <c r="A15" s="10" t="s">
        <v>34</v>
      </c>
      <c r="B15" s="16" t="s">
        <v>35</v>
      </c>
      <c r="C15" s="10" t="s">
        <v>27</v>
      </c>
      <c r="D15" s="12">
        <f>D12/D8</f>
        <v>260.94869913043476</v>
      </c>
      <c r="E15" s="13"/>
      <c r="F15" s="13"/>
      <c r="G15" s="13"/>
      <c r="H15" s="13"/>
      <c r="I15" s="12">
        <f>I12/I8</f>
        <v>258.01796860713887</v>
      </c>
      <c r="J15" s="13"/>
      <c r="K15" s="13"/>
      <c r="L15" s="13"/>
      <c r="M15" s="13"/>
      <c r="N15" s="12">
        <f>N12/N8</f>
        <v>336.69152922236793</v>
      </c>
      <c r="O15" s="13"/>
      <c r="P15" s="13"/>
      <c r="Q15" s="13"/>
      <c r="R15" s="13"/>
    </row>
    <row r="20" spans="2:12" s="18" customFormat="1" ht="18" hidden="1">
      <c r="B20" s="17"/>
      <c r="C20" s="20" t="s">
        <v>36</v>
      </c>
      <c r="D20" s="20"/>
      <c r="E20" s="20"/>
      <c r="L20" s="18" t="s">
        <v>37</v>
      </c>
    </row>
  </sheetData>
  <sheetProtection/>
  <protectedRanges>
    <protectedRange sqref="D4:R5 B15 C20:D20 G16:I19 G21:I22 A16:B22 F16:F22 C16:E19 C21:E22 J16:K22 O16:R22 L16:N19 L21:N22 L20:M20" name="Диапазон1"/>
  </protectedRanges>
  <mergeCells count="9">
    <mergeCell ref="C20:E20"/>
    <mergeCell ref="A1:R1"/>
    <mergeCell ref="A2:R2"/>
    <mergeCell ref="A4:A6"/>
    <mergeCell ref="B4:B6"/>
    <mergeCell ref="C4:C6"/>
    <mergeCell ref="D4:H5"/>
    <mergeCell ref="I4:M5"/>
    <mergeCell ref="N4:R5"/>
  </mergeCells>
  <printOptions/>
  <pageMargins left="0.47" right="0.1968503937007874" top="0.68" bottom="0.5511811023622047" header="0.2362204724409449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2013-04-30T05:32:24Z</dcterms:created>
  <dcterms:modified xsi:type="dcterms:W3CDTF">2013-05-06T03:11:18Z</dcterms:modified>
  <cp:category/>
  <cp:version/>
  <cp:contentType/>
  <cp:contentStatus/>
</cp:coreProperties>
</file>